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isaburke/Desktop/TECH PACKS/"/>
    </mc:Choice>
  </mc:AlternateContent>
  <xr:revisionPtr revIDLastSave="0" documentId="13_ncr:1_{A34637D4-6591-8C48-B9BF-A5335DA3775C}" xr6:coauthVersionLast="46" xr6:coauthVersionMax="46" xr10:uidLastSave="{00000000-0000-0000-0000-000000000000}"/>
  <bookViews>
    <workbookView xWindow="620" yWindow="460" windowWidth="24980" windowHeight="14460" tabRatio="883" xr2:uid="{00000000-000D-0000-FFFF-FFFF00000000}"/>
  </bookViews>
  <sheets>
    <sheet name="COVER PAGE" sheetId="1" r:id="rId1"/>
    <sheet name="BOM" sheetId="2" r:id="rId2"/>
    <sheet name="BOM (2)" sheetId="12" r:id="rId3"/>
    <sheet name="PATTERN CARD" sheetId="15" r:id="rId4"/>
    <sheet name="SWATCHES" sheetId="5" r:id="rId5"/>
    <sheet name="LABELS AND PACKAGING" sheetId="6" r:id="rId6"/>
    <sheet name="CONSTRUCTION" sheetId="7" r:id="rId7"/>
    <sheet name="SPEC SHEET" sheetId="8" r:id="rId8"/>
    <sheet name="FIT COMMENTS" sheetId="10" r:id="rId9"/>
    <sheet name="FIT PHOTOS" sheetId="11" r:id="rId10"/>
    <sheet name="GRADES" sheetId="9" state="hidden" r:id="rId11"/>
    <sheet name="SPEC HISTORY" sheetId="13" r:id="rId12"/>
    <sheet name="FINAL GRADES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9" i="14" l="1"/>
  <c r="M19" i="14" s="1"/>
  <c r="K19" i="14"/>
  <c r="I19" i="14"/>
  <c r="H19" i="14"/>
  <c r="G19" i="14" s="1"/>
  <c r="G18" i="14"/>
  <c r="G17" i="14"/>
  <c r="G16" i="14"/>
  <c r="G15" i="14"/>
  <c r="G14" i="14"/>
  <c r="G13" i="14"/>
  <c r="G12" i="14"/>
  <c r="G11" i="14"/>
  <c r="G10" i="14"/>
  <c r="G9" i="14"/>
  <c r="G8" i="14"/>
  <c r="G7" i="14"/>
  <c r="M18" i="14"/>
  <c r="M17" i="14"/>
  <c r="M16" i="14"/>
  <c r="M15" i="14"/>
  <c r="M14" i="14"/>
  <c r="M13" i="14"/>
  <c r="M12" i="14"/>
  <c r="M11" i="14"/>
  <c r="M10" i="14"/>
  <c r="M9" i="14"/>
  <c r="M8" i="14"/>
  <c r="M7" i="14"/>
  <c r="L18" i="14"/>
  <c r="L17" i="14"/>
  <c r="L16" i="14"/>
  <c r="L15" i="14"/>
  <c r="L14" i="14"/>
  <c r="L13" i="14"/>
  <c r="L12" i="14"/>
  <c r="L11" i="14"/>
  <c r="L10" i="14"/>
  <c r="L9" i="14"/>
  <c r="L8" i="14"/>
  <c r="L7" i="14"/>
  <c r="I18" i="14"/>
  <c r="H18" i="14" s="1"/>
  <c r="K18" i="14"/>
  <c r="I17" i="14"/>
  <c r="H17" i="14" s="1"/>
  <c r="K17" i="14"/>
  <c r="K15" i="14" l="1"/>
  <c r="I15" i="14"/>
  <c r="H15" i="14" s="1"/>
  <c r="K14" i="14"/>
  <c r="I14" i="14"/>
  <c r="H14" i="14" s="1"/>
  <c r="I13" i="14"/>
  <c r="H13" i="14" s="1"/>
  <c r="K13" i="14"/>
  <c r="K12" i="14"/>
  <c r="I12" i="14"/>
  <c r="H12" i="14" s="1"/>
  <c r="K10" i="14"/>
  <c r="I10" i="14"/>
  <c r="H10" i="14" s="1"/>
  <c r="K9" i="14"/>
  <c r="I9" i="14"/>
  <c r="H9" i="14" s="1"/>
  <c r="K8" i="14"/>
  <c r="I8" i="14"/>
  <c r="H8" i="14"/>
  <c r="H7" i="14"/>
  <c r="I7" i="14"/>
  <c r="K7" i="14"/>
  <c r="K11" i="14"/>
  <c r="H11" i="14"/>
  <c r="I11" i="14"/>
  <c r="N32" i="13" l="1"/>
  <c r="N31" i="13" l="1"/>
  <c r="N30" i="13"/>
  <c r="N29" i="13"/>
  <c r="N28" i="13"/>
  <c r="N27" i="13"/>
  <c r="N26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C2" i="13" l="1"/>
  <c r="C2" i="14" s="1"/>
  <c r="J2" i="8" l="1"/>
  <c r="J3" i="8"/>
  <c r="C3" i="13"/>
  <c r="C3" i="14" s="1"/>
  <c r="J2" i="11"/>
  <c r="J2" i="10"/>
  <c r="J2" i="7"/>
  <c r="J2" i="6"/>
  <c r="J2" i="5"/>
  <c r="J2" i="12"/>
  <c r="J5" i="2"/>
  <c r="J5" i="9"/>
  <c r="J4" i="9"/>
  <c r="J5" i="11"/>
  <c r="J4" i="11"/>
  <c r="J5" i="10"/>
  <c r="J4" i="10"/>
  <c r="J5" i="8"/>
  <c r="J4" i="8"/>
  <c r="J5" i="7"/>
  <c r="J4" i="7"/>
  <c r="J5" i="6"/>
  <c r="J4" i="6"/>
  <c r="J5" i="5"/>
  <c r="J4" i="5"/>
  <c r="J5" i="12"/>
  <c r="J4" i="12"/>
  <c r="J7" i="12"/>
  <c r="C7" i="12"/>
  <c r="J6" i="12"/>
  <c r="C6" i="12"/>
  <c r="C5" i="12"/>
  <c r="C4" i="12"/>
  <c r="J3" i="12"/>
  <c r="C3" i="12"/>
  <c r="C2" i="12"/>
  <c r="J7" i="11"/>
  <c r="C7" i="11"/>
  <c r="J6" i="11"/>
  <c r="C6" i="11"/>
  <c r="C5" i="11"/>
  <c r="C4" i="11"/>
  <c r="J3" i="11"/>
  <c r="C3" i="11"/>
  <c r="C2" i="11"/>
  <c r="J7" i="10"/>
  <c r="C7" i="10"/>
  <c r="J6" i="10"/>
  <c r="C6" i="10"/>
  <c r="C5" i="10"/>
  <c r="C4" i="10"/>
  <c r="J3" i="10"/>
  <c r="C3" i="10"/>
  <c r="C2" i="10"/>
  <c r="J7" i="9"/>
  <c r="C7" i="9"/>
  <c r="J6" i="9"/>
  <c r="C6" i="9"/>
  <c r="C5" i="9"/>
  <c r="C4" i="9"/>
  <c r="J3" i="9"/>
  <c r="C3" i="9"/>
  <c r="J2" i="9"/>
  <c r="C2" i="9"/>
  <c r="J7" i="8"/>
  <c r="C7" i="8"/>
  <c r="J6" i="8"/>
  <c r="C6" i="8"/>
  <c r="C5" i="8"/>
  <c r="C4" i="8"/>
  <c r="C3" i="8"/>
  <c r="C2" i="8"/>
  <c r="J7" i="7"/>
  <c r="C7" i="7"/>
  <c r="J6" i="7"/>
  <c r="C6" i="7"/>
  <c r="C5" i="7"/>
  <c r="C4" i="7"/>
  <c r="J3" i="7"/>
  <c r="C3" i="7"/>
  <c r="C2" i="7"/>
  <c r="J7" i="6"/>
  <c r="C7" i="6"/>
  <c r="J6" i="6"/>
  <c r="C6" i="6"/>
  <c r="C5" i="6"/>
  <c r="C4" i="6"/>
  <c r="J3" i="6"/>
  <c r="C3" i="6"/>
  <c r="C2" i="6"/>
  <c r="J7" i="5"/>
  <c r="C7" i="5"/>
  <c r="J6" i="5"/>
  <c r="C6" i="5"/>
  <c r="C5" i="5"/>
  <c r="C4" i="5"/>
  <c r="J3" i="5"/>
  <c r="C3" i="5"/>
  <c r="C2" i="5"/>
  <c r="J7" i="2"/>
  <c r="J6" i="2"/>
  <c r="J4" i="2"/>
  <c r="J3" i="2"/>
  <c r="J2" i="2"/>
  <c r="C7" i="2"/>
  <c r="C6" i="2"/>
  <c r="C5" i="2"/>
  <c r="C4" i="2"/>
  <c r="C3" i="2"/>
  <c r="C2" i="2"/>
  <c r="I16" i="14"/>
  <c r="H16" i="14" s="1"/>
  <c r="K16" i="14"/>
</calcChain>
</file>

<file path=xl/sharedStrings.xml><?xml version="1.0" encoding="utf-8"?>
<sst xmlns="http://schemas.openxmlformats.org/spreadsheetml/2006/main" count="376" uniqueCount="168">
  <si>
    <t>STYLE:</t>
  </si>
  <si>
    <t>DESCRIPTION:</t>
  </si>
  <si>
    <t>SEASON:</t>
  </si>
  <si>
    <t>DESIGNER:</t>
  </si>
  <si>
    <t>TECH DESIGNER:</t>
  </si>
  <si>
    <t>PRODUCT DEVELOPER:</t>
  </si>
  <si>
    <t>DELIVERY:</t>
  </si>
  <si>
    <t>SIZE RANGE:</t>
  </si>
  <si>
    <t>CREATED ON:</t>
  </si>
  <si>
    <t>FIT APPROVED ON:</t>
  </si>
  <si>
    <t>PATTERN MAKER:</t>
  </si>
  <si>
    <t>VENDOR:</t>
  </si>
  <si>
    <t>FRONT AND BACK SKETCH</t>
  </si>
  <si>
    <t>DATE</t>
  </si>
  <si>
    <t>NOTES</t>
  </si>
  <si>
    <t>BY</t>
  </si>
  <si>
    <t>SWATCHES</t>
  </si>
  <si>
    <t>CONSTRUCTION</t>
  </si>
  <si>
    <t>CODE</t>
  </si>
  <si>
    <t>POINTS OF MEASURE</t>
  </si>
  <si>
    <t>TOL +/_</t>
  </si>
  <si>
    <t>BOM</t>
  </si>
  <si>
    <t>LABELS AND PACKAGING</t>
  </si>
  <si>
    <t>SPEC SHEET</t>
  </si>
  <si>
    <t>GRADES</t>
  </si>
  <si>
    <t>FIT COMMENTS</t>
  </si>
  <si>
    <t>FABRIC:</t>
  </si>
  <si>
    <t>COLOR:</t>
  </si>
  <si>
    <t>NEXT SAMPLE:</t>
  </si>
  <si>
    <t>SAMPLE STATUS:</t>
  </si>
  <si>
    <t>RECEIVED ON:</t>
  </si>
  <si>
    <t>FIT ON:</t>
  </si>
  <si>
    <t>COMMENTS ON:</t>
  </si>
  <si>
    <t>FIT PHOTOS</t>
  </si>
  <si>
    <t>COLOR COMBO NAME:</t>
  </si>
  <si>
    <t>COLOR COMBO 1</t>
  </si>
  <si>
    <t>COLOR COMBO 2</t>
  </si>
  <si>
    <t>COLOR COMBO 3</t>
  </si>
  <si>
    <t>COLOR COMBO 4</t>
  </si>
  <si>
    <t>COLOR COMBO 5</t>
  </si>
  <si>
    <t>COLOR COMBO 6</t>
  </si>
  <si>
    <t>SELF (A)</t>
  </si>
  <si>
    <t>NAME:</t>
  </si>
  <si>
    <t>CONTENT:</t>
  </si>
  <si>
    <t>WEIGHT AND WIDTH:</t>
  </si>
  <si>
    <t>PLACEMENT:</t>
  </si>
  <si>
    <t>WASH</t>
  </si>
  <si>
    <t>CONT. (1)</t>
  </si>
  <si>
    <t>CONT. (2)</t>
  </si>
  <si>
    <t>THREAD</t>
  </si>
  <si>
    <t>TYPE:</t>
  </si>
  <si>
    <t>100% COTTON or POLY</t>
  </si>
  <si>
    <t>TEX 40</t>
  </si>
  <si>
    <t>12 SPI</t>
  </si>
  <si>
    <t>TRIM 1</t>
  </si>
  <si>
    <t>SIZE:</t>
  </si>
  <si>
    <t>QUANTITY:</t>
  </si>
  <si>
    <t>TRIM 2</t>
  </si>
  <si>
    <t>MAIN LABEL</t>
  </si>
  <si>
    <t>VENDOR CODE:</t>
  </si>
  <si>
    <t>CARE LABEL</t>
  </si>
  <si>
    <t>HANG TAG</t>
  </si>
  <si>
    <t>VENDOR</t>
  </si>
  <si>
    <t>FIRE LABEL</t>
  </si>
  <si>
    <t>MISC</t>
  </si>
  <si>
    <t>LABELS AND HANG TAGS</t>
  </si>
  <si>
    <t>POINT OF MEASURE</t>
  </si>
  <si>
    <t>Knit Tolerance +/-</t>
  </si>
  <si>
    <t>Woven  Tolerance +/-</t>
  </si>
  <si>
    <t xml:space="preserve"> MEASUREMENT HISTORY</t>
  </si>
  <si>
    <t>Style Number</t>
  </si>
  <si>
    <t>Class</t>
  </si>
  <si>
    <t>Style Description</t>
  </si>
  <si>
    <t>Vendor</t>
  </si>
  <si>
    <t>Date</t>
  </si>
  <si>
    <t>POINT OF MEASURE (POM)</t>
  </si>
  <si>
    <t xml:space="preserve"> Knit Tolerance +/-</t>
  </si>
  <si>
    <t>Woven Tolerance +/-</t>
  </si>
  <si>
    <t>Actual</t>
  </si>
  <si>
    <t>+ / -</t>
  </si>
  <si>
    <t>Bulk Production Measurements</t>
  </si>
  <si>
    <t xml:space="preserve"> </t>
  </si>
  <si>
    <t>GRADED SPEC</t>
  </si>
  <si>
    <t>KNITS / WOVEN TOPS</t>
  </si>
  <si>
    <t>DO NOT EDIT THIS PAGE FOR POM.  ONLY EDIT GRADES IF MUST</t>
  </si>
  <si>
    <t>FRONT AND BACK IMAGE</t>
  </si>
  <si>
    <r>
      <t xml:space="preserve">THIS DOCUMENT SHOULD BE FILLED IN AT VENDOR LOCATION.   MUST SUBMIT MEASURED SPEC VIA EMAIL FOR INPUT INTO COMPUTER SYSTEM.                                                                </t>
    </r>
    <r>
      <rPr>
        <b/>
        <u/>
        <sz val="9"/>
        <color rgb="FFFF0000"/>
        <rFont val="Century Gothic"/>
        <family val="2"/>
      </rPr>
      <t>ALL MEASUREMENTS ARE QUOTED ON THE HALF AND IN INCHES</t>
    </r>
  </si>
  <si>
    <t>FOLLOW PATTERN CARD</t>
  </si>
  <si>
    <t>1ST PROTO</t>
  </si>
  <si>
    <t>REVISED SPECS</t>
  </si>
  <si>
    <t>Chest @ 1" below Armhole</t>
  </si>
  <si>
    <t>LISA</t>
  </si>
  <si>
    <t>LISA BURKE</t>
  </si>
  <si>
    <t>TOP</t>
  </si>
  <si>
    <t>Shoulder Forward Seam from HPS @ Neck</t>
  </si>
  <si>
    <t>Shoulder Slope from HPS @ Shldr.Sm to Armhole</t>
  </si>
  <si>
    <t>Body Length @ CF from HPS</t>
  </si>
  <si>
    <t>Neck Width @ HPS - Edge to Edge</t>
  </si>
  <si>
    <t>Across Shoulder - Seam to Seam</t>
  </si>
  <si>
    <t>Armhole Straight</t>
  </si>
  <si>
    <t>Back Neck Drop - From HPS - Edge / Seam</t>
  </si>
  <si>
    <t xml:space="preserve">Body Length @ CB from HPS </t>
  </si>
  <si>
    <t>KNIT TOL +/-</t>
  </si>
  <si>
    <t>WOVEN TOL +/-</t>
  </si>
  <si>
    <t>Style:</t>
  </si>
  <si>
    <t>Style Description:</t>
  </si>
  <si>
    <t>Store:</t>
  </si>
  <si>
    <t>DESIGN</t>
  </si>
  <si>
    <t>Pattern Maker:</t>
  </si>
  <si>
    <t>Ratio:</t>
  </si>
  <si>
    <t>Self:</t>
  </si>
  <si>
    <t>Cancel Date:</t>
  </si>
  <si>
    <t xml:space="preserve">Contrast # 1: </t>
  </si>
  <si>
    <t>Date:</t>
  </si>
  <si>
    <t>Contrast # 2:</t>
  </si>
  <si>
    <t>Release Date:</t>
  </si>
  <si>
    <t>vendor:</t>
  </si>
  <si>
    <t>Color:</t>
  </si>
  <si>
    <t>Country of origin:</t>
  </si>
  <si>
    <t>Label:</t>
  </si>
  <si>
    <t>SKETCH</t>
  </si>
  <si>
    <t>Pattern pieces:</t>
  </si>
  <si>
    <t xml:space="preserve">Seams:      </t>
  </si>
  <si>
    <t>5-thread overlock all seams unless specified otherwise</t>
  </si>
  <si>
    <t>TRIM</t>
  </si>
  <si>
    <t>TEMPLATE</t>
  </si>
  <si>
    <t>SEND OUT WORK</t>
  </si>
  <si>
    <t>PP SPECS</t>
  </si>
  <si>
    <t>PP SPECS REVISED</t>
  </si>
  <si>
    <t>Techpack Created</t>
  </si>
  <si>
    <t>2ND PROTO SPECS</t>
  </si>
  <si>
    <t>Front Neck Drop-From HPS</t>
  </si>
  <si>
    <t xml:space="preserve">REFERENCE: </t>
  </si>
  <si>
    <t>USA</t>
  </si>
  <si>
    <t>981 S. WILTON PLACE LOS ANGELES, CA 90019</t>
  </si>
  <si>
    <r>
      <t>Bottom Opening -</t>
    </r>
    <r>
      <rPr>
        <b/>
        <sz val="10"/>
        <color rgb="FFFF0000"/>
        <rFont val="Century Gothic"/>
        <family val="2"/>
      </rPr>
      <t xml:space="preserve"> Straight </t>
    </r>
  </si>
  <si>
    <t>Across Waist</t>
  </si>
  <si>
    <t>Size Range:</t>
  </si>
  <si>
    <t>CONT 1</t>
  </si>
  <si>
    <t>***</t>
  </si>
  <si>
    <t>CONT 2</t>
  </si>
  <si>
    <t>LINE 1-2022</t>
  </si>
  <si>
    <t>CUT OUT BLAZER DRESS</t>
  </si>
  <si>
    <t>OHPD4184</t>
  </si>
  <si>
    <t>STRETCH SUITING FABRIC</t>
  </si>
  <si>
    <t xml:space="preserve">           (SELF-STRETCH SUITING FABRIC</t>
  </si>
  <si>
    <t>02 FRONT SKIRT</t>
  </si>
  <si>
    <t>03 FRONT POCKET</t>
  </si>
  <si>
    <t>05 SIDE BACK DRESS</t>
  </si>
  <si>
    <t>06 CB DRESS</t>
  </si>
  <si>
    <t>08 UPPER SLEEVE</t>
  </si>
  <si>
    <t>09 LOWER SLEEVE</t>
  </si>
  <si>
    <t>SHOULDR PADS X 2</t>
  </si>
  <si>
    <r>
      <t xml:space="preserve">07 COLLAR </t>
    </r>
    <r>
      <rPr>
        <b/>
        <sz val="12"/>
        <color rgb="FFFF0000"/>
        <rFont val="Arial"/>
        <family val="2"/>
      </rPr>
      <t>(BLOCK FUSED)</t>
    </r>
  </si>
  <si>
    <r>
      <t xml:space="preserve">01 FRONT TOP </t>
    </r>
    <r>
      <rPr>
        <b/>
        <sz val="12"/>
        <color rgb="FFFF0000"/>
        <rFont val="Arial"/>
        <family val="2"/>
      </rPr>
      <t>(2 BLOCK FUSED)</t>
    </r>
  </si>
  <si>
    <r>
      <t xml:space="preserve">04 FRONT POCKET FLAPS </t>
    </r>
    <r>
      <rPr>
        <b/>
        <sz val="12"/>
        <color rgb="FFFF0000"/>
        <rFont val="Arial"/>
        <family val="2"/>
      </rPr>
      <t>(BLOCK FUSED)</t>
    </r>
  </si>
  <si>
    <t>BACK ON THE BLOCK CUT OUT BLAZER DRESS</t>
  </si>
  <si>
    <t>0, 2, 4, (6), 8, 10, 12</t>
  </si>
  <si>
    <t>APPROVED 5/8/2021</t>
  </si>
  <si>
    <t>OH POLLY</t>
  </si>
  <si>
    <t xml:space="preserve">                       -LISA BURKE TEST </t>
  </si>
  <si>
    <t>Sleeve Length From Shoulder to Wrist</t>
  </si>
  <si>
    <t>Size:  (6)</t>
  </si>
  <si>
    <t>0, 2, 4, (6), 8, 10, 12 AMERICAN</t>
  </si>
  <si>
    <t>0, 2, 4, 6, 8, 10, 12 AMERICAN</t>
  </si>
  <si>
    <t>1st Fit Required:    6</t>
  </si>
  <si>
    <t>2nd Fit Required:    6</t>
  </si>
  <si>
    <t>3rd Fit Required: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</si>
</sst>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61" x14ac:knownFonts="1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6"/>
      <color theme="1"/>
      <name val="Century Gothic"/>
      <family val="2"/>
    </font>
    <font>
      <b/>
      <sz val="16"/>
      <color indexed="8"/>
      <name val="Century Gothic"/>
      <family val="2"/>
    </font>
    <font>
      <sz val="9"/>
      <name val="Geneva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8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b/>
      <sz val="9"/>
      <color theme="1" tint="0.499984740745262"/>
      <name val="Century Gothic"/>
      <family val="2"/>
    </font>
    <font>
      <sz val="9"/>
      <color rgb="FFFF0000"/>
      <name val="Century Gothic"/>
      <family val="2"/>
    </font>
    <font>
      <sz val="9"/>
      <color theme="1"/>
      <name val="Century Gothic"/>
      <family val="2"/>
    </font>
    <font>
      <b/>
      <sz val="11"/>
      <color rgb="FF3F3F3F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0"/>
      <color theme="0"/>
      <name val="Century Gothic"/>
      <family val="2"/>
    </font>
    <font>
      <b/>
      <sz val="10"/>
      <color theme="0" tint="-0.249977111117893"/>
      <name val="Century Gothic"/>
      <family val="2"/>
    </font>
    <font>
      <b/>
      <sz val="9"/>
      <color rgb="FFFF0000"/>
      <name val="Century Gothic"/>
      <family val="2"/>
    </font>
    <font>
      <b/>
      <u/>
      <sz val="9"/>
      <color rgb="FFFF0000"/>
      <name val="Century Gothic"/>
      <family val="2"/>
    </font>
    <font>
      <sz val="9"/>
      <color rgb="FF3F3F3F"/>
      <name val="Century Gothic"/>
      <family val="2"/>
    </font>
    <font>
      <b/>
      <sz val="9"/>
      <color rgb="FF3F3F3F"/>
      <name val="Century Gothic"/>
      <family val="2"/>
    </font>
    <font>
      <sz val="11"/>
      <color theme="1"/>
      <name val="Calibri"/>
      <family val="2"/>
      <scheme val="minor"/>
    </font>
    <font>
      <b/>
      <sz val="24"/>
      <color theme="0" tint="-0.499984740745262"/>
      <name val="Century Gothic"/>
      <family val="2"/>
    </font>
    <font>
      <sz val="8"/>
      <name val="Calibri"/>
      <family val="2"/>
      <scheme val="minor"/>
    </font>
    <font>
      <sz val="20"/>
      <name val="Britannic Bold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2"/>
      <name val="Arial"/>
      <family val="2"/>
    </font>
    <font>
      <b/>
      <sz val="10"/>
      <color indexed="16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1"/>
      <color rgb="FF0070C0"/>
      <name val="Arial"/>
      <family val="2"/>
    </font>
    <font>
      <b/>
      <sz val="12"/>
      <color indexed="8"/>
      <name val="Arial"/>
      <family val="2"/>
    </font>
    <font>
      <sz val="10"/>
      <color indexed="12"/>
      <name val="Arial"/>
      <family val="2"/>
    </font>
    <font>
      <sz val="10"/>
      <color indexed="16"/>
      <name val="Arial"/>
      <family val="2"/>
    </font>
    <font>
      <b/>
      <sz val="8"/>
      <name val="Arial"/>
      <family val="2"/>
    </font>
    <font>
      <sz val="10"/>
      <color indexed="16"/>
      <name val="Calibri Light"/>
      <family val="1"/>
      <scheme val="major"/>
    </font>
    <font>
      <b/>
      <sz val="9"/>
      <name val="Arial"/>
      <family val="2"/>
    </font>
    <font>
      <sz val="10"/>
      <name val="Calibri Light"/>
      <family val="1"/>
      <scheme val="major"/>
    </font>
    <font>
      <sz val="10"/>
      <color indexed="10"/>
      <name val="Arial"/>
      <family val="2"/>
    </font>
    <font>
      <b/>
      <sz val="16"/>
      <name val="Arial"/>
      <family val="2"/>
    </font>
    <font>
      <sz val="16"/>
      <color indexed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0"/>
      <color rgb="FFC00000"/>
      <name val="Arial"/>
      <family val="2"/>
    </font>
    <font>
      <sz val="16"/>
      <color indexed="10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9"/>
      <color rgb="FFC00000"/>
      <name val="Century Gothic"/>
      <family val="2"/>
    </font>
    <font>
      <b/>
      <sz val="10"/>
      <color rgb="FFFF0000"/>
      <name val="Century Gothic"/>
      <family val="2"/>
    </font>
    <font>
      <b/>
      <sz val="12"/>
      <color theme="1"/>
      <name val="Arial"/>
      <family val="2"/>
    </font>
    <font>
      <sz val="9"/>
      <color theme="0" tint="-4.9989318521683403E-2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1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9" tint="0.59999389629810485"/>
        <bgColor indexed="64"/>
      </patternFill>
    </fill>
  </fills>
  <borders count="1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14" fillId="4" borderId="87" applyNumberFormat="0" applyAlignment="0" applyProtection="0"/>
    <xf numFmtId="0" fontId="15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627">
    <xf numFmtId="0" fontId="0" fillId="0" borderId="0" xfId="0"/>
    <xf numFmtId="0" fontId="1" fillId="0" borderId="0" xfId="0" applyFont="1"/>
    <xf numFmtId="164" fontId="1" fillId="0" borderId="27" xfId="0" applyNumberFormat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0" fillId="0" borderId="34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1" fillId="0" borderId="71" xfId="0" applyFont="1" applyBorder="1" applyAlignment="1">
      <alignment vertical="center" wrapText="1"/>
    </xf>
    <xf numFmtId="0" fontId="1" fillId="0" borderId="72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12" fontId="1" fillId="0" borderId="28" xfId="0" applyNumberFormat="1" applyFont="1" applyBorder="1" applyAlignment="1">
      <alignment horizontal="center" vertical="center" wrapText="1"/>
    </xf>
    <xf numFmtId="12" fontId="1" fillId="0" borderId="29" xfId="0" applyNumberFormat="1" applyFont="1" applyBorder="1" applyAlignment="1">
      <alignment horizontal="center" vertical="center" wrapText="1"/>
    </xf>
    <xf numFmtId="12" fontId="1" fillId="0" borderId="13" xfId="0" applyNumberFormat="1" applyFont="1" applyBorder="1" applyAlignment="1">
      <alignment horizontal="center" vertical="center" wrapText="1"/>
    </xf>
    <xf numFmtId="12" fontId="1" fillId="0" borderId="14" xfId="0" applyNumberFormat="1" applyFont="1" applyBorder="1" applyAlignment="1">
      <alignment horizontal="center" vertical="center" wrapText="1"/>
    </xf>
    <xf numFmtId="12" fontId="1" fillId="0" borderId="16" xfId="0" applyNumberFormat="1" applyFont="1" applyBorder="1" applyAlignment="1">
      <alignment horizontal="center" vertical="center" wrapText="1"/>
    </xf>
    <xf numFmtId="12" fontId="1" fillId="0" borderId="17" xfId="0" applyNumberFormat="1" applyFont="1" applyBorder="1" applyAlignment="1">
      <alignment horizontal="center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2" fontId="12" fillId="0" borderId="13" xfId="0" applyNumberFormat="1" applyFont="1" applyBorder="1" applyAlignment="1">
      <alignment horizontal="center" vertical="center" wrapText="1"/>
    </xf>
    <xf numFmtId="12" fontId="12" fillId="0" borderId="16" xfId="0" applyNumberFormat="1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7" fillId="3" borderId="86" xfId="0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center" vertical="center" wrapText="1"/>
    </xf>
    <xf numFmtId="164" fontId="2" fillId="3" borderId="16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  <xf numFmtId="12" fontId="1" fillId="3" borderId="13" xfId="0" applyNumberFormat="1" applyFont="1" applyFill="1" applyBorder="1" applyAlignment="1">
      <alignment horizontal="center" vertical="center" wrapText="1"/>
    </xf>
    <xf numFmtId="12" fontId="1" fillId="3" borderId="16" xfId="0" applyNumberFormat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left" vertical="center"/>
    </xf>
    <xf numFmtId="0" fontId="8" fillId="3" borderId="58" xfId="1" applyFont="1" applyFill="1" applyBorder="1" applyAlignment="1">
      <alignment horizontal="left" vertical="center"/>
    </xf>
    <xf numFmtId="0" fontId="13" fillId="0" borderId="0" xfId="0" applyFont="1"/>
    <xf numFmtId="0" fontId="6" fillId="7" borderId="19" xfId="3" applyFont="1" applyFill="1" applyBorder="1" applyAlignment="1">
      <alignment horizontal="center" vertical="center" wrapText="1"/>
    </xf>
    <xf numFmtId="0" fontId="16" fillId="0" borderId="0" xfId="3" applyFont="1" applyAlignment="1">
      <alignment horizontal="left" vertical="center"/>
    </xf>
    <xf numFmtId="0" fontId="7" fillId="7" borderId="89" xfId="3" applyFont="1" applyFill="1" applyBorder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16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13" fontId="17" fillId="7" borderId="0" xfId="3" applyNumberFormat="1" applyFont="1" applyFill="1" applyAlignment="1">
      <alignment horizontal="center" vertical="center"/>
    </xf>
    <xf numFmtId="13" fontId="16" fillId="8" borderId="0" xfId="0" applyNumberFormat="1" applyFont="1" applyFill="1" applyAlignment="1">
      <alignment horizontal="centerContinuous" vertical="center"/>
    </xf>
    <xf numFmtId="2" fontId="16" fillId="8" borderId="0" xfId="3" applyNumberFormat="1" applyFont="1" applyFill="1" applyAlignment="1">
      <alignment horizontal="center" vertical="center"/>
    </xf>
    <xf numFmtId="0" fontId="17" fillId="0" borderId="0" xfId="3" applyFont="1" applyAlignment="1" applyProtection="1">
      <alignment vertical="center"/>
      <protection locked="0"/>
    </xf>
    <xf numFmtId="0" fontId="16" fillId="0" borderId="0" xfId="3" applyFont="1" applyAlignment="1" applyProtection="1">
      <alignment vertical="center"/>
      <protection locked="0"/>
    </xf>
    <xf numFmtId="13" fontId="18" fillId="8" borderId="0" xfId="0" applyNumberFormat="1" applyFont="1" applyFill="1" applyAlignment="1">
      <alignment horizontal="center" vertical="center"/>
    </xf>
    <xf numFmtId="0" fontId="17" fillId="7" borderId="9" xfId="3" applyFont="1" applyFill="1" applyBorder="1" applyAlignment="1">
      <alignment horizontal="center" vertical="center"/>
    </xf>
    <xf numFmtId="0" fontId="17" fillId="5" borderId="10" xfId="3" applyFont="1" applyFill="1" applyBorder="1" applyAlignment="1">
      <alignment horizontal="center" vertical="center" wrapText="1"/>
    </xf>
    <xf numFmtId="0" fontId="17" fillId="6" borderId="10" xfId="3" applyFont="1" applyFill="1" applyBorder="1" applyAlignment="1">
      <alignment horizontal="center" vertical="center" wrapText="1"/>
    </xf>
    <xf numFmtId="0" fontId="17" fillId="7" borderId="11" xfId="3" applyFont="1" applyFill="1" applyBorder="1" applyAlignment="1">
      <alignment horizontal="center" vertical="center"/>
    </xf>
    <xf numFmtId="0" fontId="17" fillId="0" borderId="12" xfId="3" applyFont="1" applyBorder="1" applyAlignment="1">
      <alignment horizontal="center" vertical="center"/>
    </xf>
    <xf numFmtId="0" fontId="17" fillId="0" borderId="15" xfId="3" applyFont="1" applyBorder="1" applyAlignment="1">
      <alignment horizontal="center" vertical="center"/>
    </xf>
    <xf numFmtId="0" fontId="17" fillId="0" borderId="71" xfId="3" applyFont="1" applyBorder="1" applyAlignment="1">
      <alignment horizontal="center" vertical="center"/>
    </xf>
    <xf numFmtId="0" fontId="17" fillId="7" borderId="15" xfId="3" applyFont="1" applyFill="1" applyBorder="1" applyAlignment="1">
      <alignment horizontal="center" vertical="center"/>
    </xf>
    <xf numFmtId="0" fontId="17" fillId="7" borderId="16" xfId="3" applyFont="1" applyFill="1" applyBorder="1" applyAlignment="1">
      <alignment horizontal="left" vertical="center"/>
    </xf>
    <xf numFmtId="0" fontId="17" fillId="5" borderId="16" xfId="3" applyFont="1" applyFill="1" applyBorder="1" applyAlignment="1">
      <alignment horizontal="center" vertical="center" wrapText="1"/>
    </xf>
    <xf numFmtId="0" fontId="17" fillId="6" borderId="16" xfId="3" applyFont="1" applyFill="1" applyBorder="1" applyAlignment="1">
      <alignment horizontal="center" vertical="center" wrapText="1"/>
    </xf>
    <xf numFmtId="0" fontId="17" fillId="7" borderId="17" xfId="3" applyFont="1" applyFill="1" applyBorder="1" applyAlignment="1">
      <alignment horizontal="center" vertical="center"/>
    </xf>
    <xf numFmtId="0" fontId="16" fillId="0" borderId="6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 wrapText="1"/>
    </xf>
    <xf numFmtId="0" fontId="16" fillId="0" borderId="7" xfId="3" applyFont="1" applyBorder="1" applyAlignment="1">
      <alignment vertical="center" wrapText="1"/>
    </xf>
    <xf numFmtId="0" fontId="17" fillId="7" borderId="102" xfId="3" applyFont="1" applyFill="1" applyBorder="1" applyAlignment="1">
      <alignment horizontal="center" vertical="center" wrapText="1"/>
    </xf>
    <xf numFmtId="0" fontId="16" fillId="0" borderId="0" xfId="3" applyFont="1" applyBorder="1" applyAlignment="1">
      <alignment vertical="center" wrapText="1"/>
    </xf>
    <xf numFmtId="0" fontId="16" fillId="0" borderId="0" xfId="3" applyFont="1" applyBorder="1" applyAlignment="1">
      <alignment horizontal="center" vertical="center" wrapText="1"/>
    </xf>
    <xf numFmtId="0" fontId="16" fillId="0" borderId="0" xfId="3" applyFont="1" applyFill="1" applyBorder="1" applyAlignment="1">
      <alignment horizontal="center" vertical="center" wrapText="1"/>
    </xf>
    <xf numFmtId="0" fontId="16" fillId="0" borderId="0" xfId="3" applyFont="1" applyFill="1" applyBorder="1" applyAlignment="1">
      <alignment vertical="center" wrapText="1"/>
    </xf>
    <xf numFmtId="0" fontId="17" fillId="0" borderId="0" xfId="3" applyFont="1" applyFill="1" applyBorder="1" applyAlignment="1">
      <alignment vertical="center" wrapText="1"/>
    </xf>
    <xf numFmtId="0" fontId="17" fillId="0" borderId="98" xfId="3" applyFont="1" applyBorder="1" applyAlignment="1">
      <alignment horizontal="center" vertical="center"/>
    </xf>
    <xf numFmtId="0" fontId="16" fillId="0" borderId="4" xfId="3" applyFont="1" applyFill="1" applyBorder="1" applyAlignment="1">
      <alignment horizontal="center" vertical="center" wrapText="1"/>
    </xf>
    <xf numFmtId="13" fontId="6" fillId="5" borderId="89" xfId="3" quotePrefix="1" applyNumberFormat="1" applyFont="1" applyFill="1" applyBorder="1" applyAlignment="1">
      <alignment horizontal="center" vertical="center" wrapText="1"/>
    </xf>
    <xf numFmtId="13" fontId="6" fillId="6" borderId="89" xfId="3" quotePrefix="1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6" fillId="6" borderId="18" xfId="3" applyFont="1" applyFill="1" applyBorder="1" applyAlignment="1">
      <alignment horizontal="center" vertical="center" wrapText="1"/>
    </xf>
    <xf numFmtId="49" fontId="6" fillId="7" borderId="20" xfId="3" applyNumberFormat="1" applyFont="1" applyFill="1" applyBorder="1" applyAlignment="1">
      <alignment horizontal="center" vertical="center" wrapText="1"/>
    </xf>
    <xf numFmtId="0" fontId="20" fillId="6" borderId="95" xfId="3" applyFont="1" applyFill="1" applyBorder="1" applyAlignment="1">
      <alignment horizontal="center" vertical="center" wrapText="1"/>
    </xf>
    <xf numFmtId="0" fontId="6" fillId="7" borderId="19" xfId="3" applyFont="1" applyFill="1" applyBorder="1" applyAlignment="1">
      <alignment horizontal="center" wrapText="1"/>
    </xf>
    <xf numFmtId="49" fontId="6" fillId="7" borderId="20" xfId="3" applyNumberFormat="1" applyFont="1" applyFill="1" applyBorder="1" applyAlignment="1">
      <alignment horizont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96" xfId="3" applyFont="1" applyBorder="1" applyAlignment="1">
      <alignment horizontal="center" vertical="center" wrapText="1"/>
    </xf>
    <xf numFmtId="0" fontId="6" fillId="0" borderId="91" xfId="3" applyFont="1" applyBorder="1" applyAlignment="1">
      <alignment horizontal="center" vertical="center" wrapText="1"/>
    </xf>
    <xf numFmtId="13" fontId="7" fillId="0" borderId="29" xfId="3" applyNumberFormat="1" applyFont="1" applyBorder="1" applyAlignment="1">
      <alignment horizontal="center" wrapText="1"/>
    </xf>
    <xf numFmtId="13" fontId="20" fillId="6" borderId="97" xfId="3" applyNumberFormat="1" applyFont="1" applyFill="1" applyBorder="1" applyAlignment="1">
      <alignment horizontal="center" wrapText="1"/>
    </xf>
    <xf numFmtId="0" fontId="6" fillId="0" borderId="98" xfId="3" applyFont="1" applyBorder="1" applyAlignment="1">
      <alignment horizontal="center" vertical="center" wrapText="1"/>
    </xf>
    <xf numFmtId="13" fontId="7" fillId="0" borderId="13" xfId="3" applyNumberFormat="1" applyFont="1" applyBorder="1" applyAlignment="1">
      <alignment horizontal="center" vertical="center" wrapText="1"/>
    </xf>
    <xf numFmtId="13" fontId="7" fillId="0" borderId="12" xfId="3" applyNumberFormat="1" applyFont="1" applyBorder="1" applyAlignment="1">
      <alignment horizontal="center" vertical="center" wrapText="1"/>
    </xf>
    <xf numFmtId="13" fontId="20" fillId="6" borderId="101" xfId="3" applyNumberFormat="1" applyFont="1" applyFill="1" applyBorder="1" applyAlignment="1">
      <alignment horizontal="center" wrapText="1"/>
    </xf>
    <xf numFmtId="0" fontId="6" fillId="0" borderId="88" xfId="3" applyFont="1" applyBorder="1" applyAlignment="1">
      <alignment horizontal="center" vertical="center" wrapText="1"/>
    </xf>
    <xf numFmtId="13" fontId="7" fillId="6" borderId="97" xfId="3" applyNumberFormat="1" applyFont="1" applyFill="1" applyBorder="1" applyAlignment="1">
      <alignment horizontal="center" vertical="center" wrapText="1"/>
    </xf>
    <xf numFmtId="0" fontId="6" fillId="0" borderId="94" xfId="3" applyFont="1" applyBorder="1" applyAlignment="1">
      <alignment horizontal="center" vertical="center" wrapText="1"/>
    </xf>
    <xf numFmtId="13" fontId="7" fillId="0" borderId="15" xfId="3" applyNumberFormat="1" applyFont="1" applyBorder="1" applyAlignment="1">
      <alignment horizontal="center" wrapText="1"/>
    </xf>
    <xf numFmtId="13" fontId="7" fillId="0" borderId="16" xfId="3" applyNumberFormat="1" applyFont="1" applyBorder="1" applyAlignment="1">
      <alignment horizontal="center" wrapText="1"/>
    </xf>
    <xf numFmtId="13" fontId="7" fillId="0" borderId="17" xfId="3" applyNumberFormat="1" applyFont="1" applyBorder="1" applyAlignment="1">
      <alignment horizontal="center" wrapText="1"/>
    </xf>
    <xf numFmtId="13" fontId="7" fillId="0" borderId="15" xfId="3" applyNumberFormat="1" applyFont="1" applyBorder="1" applyAlignment="1">
      <alignment horizontal="center" vertical="center" wrapText="1"/>
    </xf>
    <xf numFmtId="13" fontId="7" fillId="0" borderId="16" xfId="3" applyNumberFormat="1" applyFont="1" applyBorder="1" applyAlignment="1">
      <alignment horizontal="center" vertical="center" wrapText="1"/>
    </xf>
    <xf numFmtId="13" fontId="7" fillId="0" borderId="17" xfId="3" applyNumberFormat="1" applyFont="1" applyBorder="1" applyAlignment="1">
      <alignment horizontal="center" vertical="center" wrapText="1"/>
    </xf>
    <xf numFmtId="13" fontId="7" fillId="6" borderId="102" xfId="3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0" fontId="6" fillId="7" borderId="21" xfId="3" applyFont="1" applyFill="1" applyBorder="1" applyAlignment="1">
      <alignment horizontal="center" vertical="center" wrapText="1"/>
    </xf>
    <xf numFmtId="0" fontId="7" fillId="7" borderId="21" xfId="3" applyFont="1" applyFill="1" applyBorder="1" applyAlignment="1">
      <alignment horizontal="center" vertical="center" wrapText="1"/>
    </xf>
    <xf numFmtId="13" fontId="22" fillId="4" borderId="13" xfId="2" applyNumberFormat="1" applyFont="1" applyBorder="1" applyAlignment="1">
      <alignment horizontal="center" vertical="center" wrapText="1"/>
    </xf>
    <xf numFmtId="13" fontId="6" fillId="5" borderId="13" xfId="3" applyNumberFormat="1" applyFont="1" applyFill="1" applyBorder="1" applyAlignment="1">
      <alignment horizontal="center" vertical="center" wrapText="1"/>
    </xf>
    <xf numFmtId="13" fontId="6" fillId="6" borderId="13" xfId="3" applyNumberFormat="1" applyFont="1" applyFill="1" applyBorder="1" applyAlignment="1">
      <alignment horizontal="center" vertical="center" wrapText="1"/>
    </xf>
    <xf numFmtId="13" fontId="23" fillId="4" borderId="13" xfId="2" applyNumberFormat="1" applyFont="1" applyBorder="1" applyAlignment="1">
      <alignment horizontal="center" vertical="center" wrapText="1"/>
    </xf>
    <xf numFmtId="13" fontId="23" fillId="4" borderId="14" xfId="2" applyNumberFormat="1" applyFont="1" applyBorder="1" applyAlignment="1">
      <alignment horizontal="center" vertical="center" wrapText="1"/>
    </xf>
    <xf numFmtId="2" fontId="23" fillId="4" borderId="14" xfId="2" applyNumberFormat="1" applyFont="1" applyBorder="1" applyAlignment="1">
      <alignment horizontal="center" vertical="center"/>
    </xf>
    <xf numFmtId="13" fontId="6" fillId="5" borderId="16" xfId="3" applyNumberFormat="1" applyFont="1" applyFill="1" applyBorder="1" applyAlignment="1">
      <alignment horizontal="center" vertical="center" wrapText="1"/>
    </xf>
    <xf numFmtId="13" fontId="6" fillId="6" borderId="16" xfId="3" applyNumberFormat="1" applyFont="1" applyFill="1" applyBorder="1" applyAlignment="1">
      <alignment horizontal="center" vertical="center" wrapText="1"/>
    </xf>
    <xf numFmtId="13" fontId="23" fillId="4" borderId="16" xfId="2" applyNumberFormat="1" applyFont="1" applyBorder="1" applyAlignment="1">
      <alignment horizontal="center" vertical="center" wrapText="1"/>
    </xf>
    <xf numFmtId="13" fontId="23" fillId="4" borderId="17" xfId="2" applyNumberFormat="1" applyFont="1" applyBorder="1" applyAlignment="1">
      <alignment horizontal="center" vertical="center" wrapText="1"/>
    </xf>
    <xf numFmtId="0" fontId="17" fillId="7" borderId="46" xfId="3" applyFont="1" applyFill="1" applyBorder="1" applyAlignment="1">
      <alignment horizontal="left" vertical="center"/>
    </xf>
    <xf numFmtId="0" fontId="17" fillId="7" borderId="93" xfId="3" applyFont="1" applyFill="1" applyBorder="1" applyAlignment="1">
      <alignment horizontal="center" vertical="center"/>
    </xf>
    <xf numFmtId="0" fontId="6" fillId="6" borderId="18" xfId="3" applyFont="1" applyFill="1" applyBorder="1" applyAlignment="1">
      <alignment horizontal="center" wrapText="1"/>
    </xf>
    <xf numFmtId="0" fontId="17" fillId="0" borderId="94" xfId="3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2" fontId="1" fillId="0" borderId="13" xfId="0" applyNumberFormat="1" applyFont="1" applyFill="1" applyBorder="1" applyAlignment="1">
      <alignment horizontal="center" vertical="center" wrapText="1"/>
    </xf>
    <xf numFmtId="12" fontId="1" fillId="0" borderId="16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7" fillId="0" borderId="13" xfId="3" applyFont="1" applyBorder="1" applyAlignment="1">
      <alignment horizontal="left" vertical="center"/>
    </xf>
    <xf numFmtId="13" fontId="17" fillId="9" borderId="31" xfId="0" applyNumberFormat="1" applyFont="1" applyFill="1" applyBorder="1" applyAlignment="1" applyProtection="1">
      <alignment horizontal="center" vertical="center" wrapText="1"/>
      <protection locked="0"/>
    </xf>
    <xf numFmtId="13" fontId="17" fillId="6" borderId="89" xfId="0" applyNumberFormat="1" applyFont="1" applyFill="1" applyBorder="1" applyAlignment="1" applyProtection="1">
      <alignment horizontal="center" vertical="center" wrapText="1"/>
      <protection locked="0"/>
    </xf>
    <xf numFmtId="13" fontId="17" fillId="9" borderId="31" xfId="0" applyNumberFormat="1" applyFont="1" applyFill="1" applyBorder="1" applyAlignment="1" applyProtection="1">
      <alignment horizontal="center" vertical="top"/>
      <protection locked="0"/>
    </xf>
    <xf numFmtId="13" fontId="17" fillId="6" borderId="89" xfId="0" applyNumberFormat="1" applyFont="1" applyFill="1" applyBorder="1" applyAlignment="1" applyProtection="1">
      <alignment horizontal="center" vertical="top"/>
      <protection locked="0"/>
    </xf>
    <xf numFmtId="0" fontId="16" fillId="0" borderId="12" xfId="3" applyFont="1" applyBorder="1" applyAlignment="1">
      <alignment vertical="center"/>
    </xf>
    <xf numFmtId="0" fontId="16" fillId="0" borderId="13" xfId="3" applyFont="1" applyBorder="1" applyAlignment="1">
      <alignment vertical="center"/>
    </xf>
    <xf numFmtId="0" fontId="7" fillId="0" borderId="9" xfId="3" applyFont="1" applyBorder="1" applyAlignment="1">
      <alignment vertical="center"/>
    </xf>
    <xf numFmtId="0" fontId="7" fillId="0" borderId="10" xfId="3" applyFont="1" applyBorder="1" applyAlignment="1">
      <alignment vertical="center"/>
    </xf>
    <xf numFmtId="0" fontId="7" fillId="0" borderId="12" xfId="3" applyFont="1" applyBorder="1" applyAlignment="1">
      <alignment horizontal="left" vertical="center"/>
    </xf>
    <xf numFmtId="0" fontId="7" fillId="0" borderId="12" xfId="3" applyFont="1" applyBorder="1" applyAlignment="1">
      <alignment vertical="center"/>
    </xf>
    <xf numFmtId="0" fontId="7" fillId="0" borderId="13" xfId="3" applyFont="1" applyBorder="1" applyAlignment="1">
      <alignment vertical="center"/>
    </xf>
    <xf numFmtId="13" fontId="17" fillId="9" borderId="31" xfId="3" applyNumberFormat="1" applyFont="1" applyFill="1" applyBorder="1" applyAlignment="1">
      <alignment horizontal="center" vertical="top"/>
    </xf>
    <xf numFmtId="13" fontId="17" fillId="6" borderId="89" xfId="3" applyNumberFormat="1" applyFont="1" applyFill="1" applyBorder="1" applyAlignment="1">
      <alignment horizontal="center" vertical="top"/>
    </xf>
    <xf numFmtId="0" fontId="7" fillId="8" borderId="0" xfId="3" applyFont="1" applyFill="1" applyAlignment="1">
      <alignment vertical="center"/>
    </xf>
    <xf numFmtId="13" fontId="17" fillId="8" borderId="31" xfId="3" applyNumberFormat="1" applyFont="1" applyFill="1" applyBorder="1" applyAlignment="1">
      <alignment horizontal="center" vertical="top"/>
    </xf>
    <xf numFmtId="13" fontId="17" fillId="8" borderId="89" xfId="3" applyNumberFormat="1" applyFont="1" applyFill="1" applyBorder="1" applyAlignment="1">
      <alignment horizontal="center" vertical="top"/>
    </xf>
    <xf numFmtId="0" fontId="7" fillId="0" borderId="13" xfId="3" applyNumberFormat="1" applyFont="1" applyBorder="1" applyAlignment="1">
      <alignment horizontal="center" wrapText="1"/>
    </xf>
    <xf numFmtId="0" fontId="7" fillId="0" borderId="29" xfId="3" applyNumberFormat="1" applyFont="1" applyBorder="1" applyAlignment="1">
      <alignment horizontal="center" wrapText="1"/>
    </xf>
    <xf numFmtId="0" fontId="7" fillId="0" borderId="12" xfId="3" applyNumberFormat="1" applyFont="1" applyBorder="1" applyAlignment="1">
      <alignment horizontal="center" wrapText="1"/>
    </xf>
    <xf numFmtId="0" fontId="16" fillId="0" borderId="22" xfId="3" applyNumberFormat="1" applyFont="1" applyBorder="1" applyAlignment="1">
      <alignment horizontal="center"/>
    </xf>
    <xf numFmtId="0" fontId="28" fillId="0" borderId="107" xfId="0" applyFont="1" applyBorder="1" applyAlignment="1">
      <alignment horizontal="center"/>
    </xf>
    <xf numFmtId="0" fontId="32" fillId="0" borderId="107" xfId="0" applyFont="1" applyBorder="1"/>
    <xf numFmtId="0" fontId="32" fillId="0" borderId="34" xfId="0" applyFont="1" applyBorder="1"/>
    <xf numFmtId="0" fontId="32" fillId="0" borderId="92" xfId="0" applyFont="1" applyBorder="1"/>
    <xf numFmtId="0" fontId="35" fillId="11" borderId="21" xfId="0" applyFont="1" applyFill="1" applyBorder="1" applyAlignment="1">
      <alignment horizontal="center"/>
    </xf>
    <xf numFmtId="0" fontId="0" fillId="11" borderId="21" xfId="0" applyFill="1" applyBorder="1"/>
    <xf numFmtId="0" fontId="0" fillId="11" borderId="31" xfId="0" applyFill="1" applyBorder="1"/>
    <xf numFmtId="0" fontId="36" fillId="0" borderId="4" xfId="0" applyFont="1" applyBorder="1" applyAlignment="1">
      <alignment horizontal="center"/>
    </xf>
    <xf numFmtId="0" fontId="37" fillId="0" borderId="0" xfId="0" applyFont="1"/>
    <xf numFmtId="0" fontId="36" fillId="0" borderId="0" xfId="0" applyFont="1"/>
    <xf numFmtId="0" fontId="38" fillId="0" borderId="0" xfId="0" applyFont="1"/>
    <xf numFmtId="0" fontId="0" fillId="0" borderId="5" xfId="0" applyBorder="1"/>
    <xf numFmtId="0" fontId="39" fillId="0" borderId="0" xfId="0" applyFont="1"/>
    <xf numFmtId="0" fontId="37" fillId="0" borderId="4" xfId="0" applyFont="1" applyBorder="1" applyAlignment="1">
      <alignment horizontal="center"/>
    </xf>
    <xf numFmtId="0" fontId="15" fillId="0" borderId="0" xfId="0" applyFont="1"/>
    <xf numFmtId="0" fontId="40" fillId="0" borderId="0" xfId="0" applyFont="1"/>
    <xf numFmtId="0" fontId="40" fillId="0" borderId="5" xfId="0" applyFont="1" applyBorder="1"/>
    <xf numFmtId="0" fontId="29" fillId="0" borderId="0" xfId="0" applyFont="1"/>
    <xf numFmtId="0" fontId="41" fillId="0" borderId="0" xfId="0" applyFont="1"/>
    <xf numFmtId="0" fontId="29" fillId="0" borderId="4" xfId="0" applyFont="1" applyBorder="1"/>
    <xf numFmtId="0" fontId="42" fillId="0" borderId="0" xfId="0" applyFont="1"/>
    <xf numFmtId="0" fontId="42" fillId="0" borderId="4" xfId="0" applyFont="1" applyBorder="1" applyAlignment="1">
      <alignment horizontal="center"/>
    </xf>
    <xf numFmtId="0" fontId="42" fillId="0" borderId="6" xfId="0" applyFont="1" applyBorder="1" applyAlignment="1">
      <alignment horizontal="center"/>
    </xf>
    <xf numFmtId="0" fontId="42" fillId="0" borderId="7" xfId="0" applyFont="1" applyBorder="1"/>
    <xf numFmtId="0" fontId="40" fillId="0" borderId="7" xfId="0" applyFont="1" applyBorder="1"/>
    <xf numFmtId="0" fontId="0" fillId="0" borderId="7" xfId="0" applyBorder="1"/>
    <xf numFmtId="0" fontId="15" fillId="0" borderId="7" xfId="0" applyFont="1" applyBorder="1"/>
    <xf numFmtId="0" fontId="0" fillId="0" borderId="8" xfId="0" applyBorder="1"/>
    <xf numFmtId="0" fontId="43" fillId="11" borderId="30" xfId="0" applyFont="1" applyFill="1" applyBorder="1"/>
    <xf numFmtId="0" fontId="44" fillId="11" borderId="30" xfId="0" applyFont="1" applyFill="1" applyBorder="1"/>
    <xf numFmtId="0" fontId="44" fillId="11" borderId="21" xfId="0" applyFont="1" applyFill="1" applyBorder="1"/>
    <xf numFmtId="0" fontId="43" fillId="11" borderId="31" xfId="0" applyFont="1" applyFill="1" applyBorder="1"/>
    <xf numFmtId="0" fontId="45" fillId="10" borderId="1" xfId="0" applyFont="1" applyFill="1" applyBorder="1"/>
    <xf numFmtId="0" fontId="46" fillId="10" borderId="2" xfId="0" applyFont="1" applyFill="1" applyBorder="1"/>
    <xf numFmtId="0" fontId="46" fillId="10" borderId="3" xfId="0" applyFont="1" applyFill="1" applyBorder="1"/>
    <xf numFmtId="0" fontId="37" fillId="0" borderId="9" xfId="0" applyFont="1" applyBorder="1" applyAlignment="1">
      <alignment horizontal="center"/>
    </xf>
    <xf numFmtId="0" fontId="37" fillId="0" borderId="34" xfId="0" applyFont="1" applyBorder="1"/>
    <xf numFmtId="0" fontId="47" fillId="0" borderId="34" xfId="0" applyFont="1" applyBorder="1"/>
    <xf numFmtId="0" fontId="37" fillId="0" borderId="92" xfId="0" applyFont="1" applyBorder="1"/>
    <xf numFmtId="0" fontId="45" fillId="10" borderId="7" xfId="0" applyFont="1" applyFill="1" applyBorder="1"/>
    <xf numFmtId="0" fontId="46" fillId="10" borderId="7" xfId="0" applyFont="1" applyFill="1" applyBorder="1"/>
    <xf numFmtId="0" fontId="46" fillId="10" borderId="8" xfId="0" applyFont="1" applyFill="1" applyBorder="1"/>
    <xf numFmtId="0" fontId="48" fillId="0" borderId="0" xfId="0" applyFont="1"/>
    <xf numFmtId="0" fontId="50" fillId="13" borderId="30" xfId="0" applyFont="1" applyFill="1" applyBorder="1" applyAlignment="1">
      <alignment horizontal="center"/>
    </xf>
    <xf numFmtId="0" fontId="50" fillId="13" borderId="21" xfId="0" applyFont="1" applyFill="1" applyBorder="1"/>
    <xf numFmtId="0" fontId="43" fillId="13" borderId="21" xfId="0" applyFont="1" applyFill="1" applyBorder="1"/>
    <xf numFmtId="0" fontId="50" fillId="13" borderId="112" xfId="0" applyFont="1" applyFill="1" applyBorder="1"/>
    <xf numFmtId="0" fontId="51" fillId="0" borderId="113" xfId="0" applyFont="1" applyBorder="1" applyAlignment="1">
      <alignment horizontal="center"/>
    </xf>
    <xf numFmtId="0" fontId="51" fillId="0" borderId="114" xfId="0" applyFont="1" applyBorder="1"/>
    <xf numFmtId="0" fontId="51" fillId="0" borderId="115" xfId="0" applyFont="1" applyBorder="1"/>
    <xf numFmtId="0" fontId="51" fillId="0" borderId="116" xfId="0" applyFont="1" applyBorder="1"/>
    <xf numFmtId="0" fontId="29" fillId="0" borderId="117" xfId="0" applyFont="1" applyBorder="1"/>
    <xf numFmtId="0" fontId="0" fillId="0" borderId="117" xfId="0" applyBorder="1"/>
    <xf numFmtId="0" fontId="0" fillId="0" borderId="118" xfId="0" applyBorder="1"/>
    <xf numFmtId="0" fontId="32" fillId="0" borderId="119" xfId="0" applyFont="1" applyBorder="1" applyAlignment="1">
      <alignment horizontal="center"/>
    </xf>
    <xf numFmtId="0" fontId="32" fillId="0" borderId="120" xfId="0" applyFont="1" applyBorder="1"/>
    <xf numFmtId="0" fontId="32" fillId="0" borderId="117" xfId="0" applyFont="1" applyBorder="1"/>
    <xf numFmtId="0" fontId="32" fillId="0" borderId="121" xfId="0" applyFont="1" applyBorder="1"/>
    <xf numFmtId="0" fontId="51" fillId="0" borderId="119" xfId="0" applyFont="1" applyBorder="1" applyAlignment="1">
      <alignment horizontal="center"/>
    </xf>
    <xf numFmtId="0" fontId="51" fillId="0" borderId="120" xfId="0" applyFont="1" applyBorder="1"/>
    <xf numFmtId="0" fontId="51" fillId="0" borderId="117" xfId="0" applyFont="1" applyBorder="1"/>
    <xf numFmtId="0" fontId="51" fillId="0" borderId="121" xfId="0" applyFont="1" applyBorder="1"/>
    <xf numFmtId="0" fontId="28" fillId="0" borderId="119" xfId="0" applyFont="1" applyBorder="1" applyAlignment="1">
      <alignment horizontal="center"/>
    </xf>
    <xf numFmtId="0" fontId="28" fillId="0" borderId="120" xfId="0" applyFont="1" applyBorder="1"/>
    <xf numFmtId="0" fontId="28" fillId="0" borderId="117" xfId="0" applyFont="1" applyBorder="1"/>
    <xf numFmtId="0" fontId="28" fillId="0" borderId="121" xfId="0" applyFont="1" applyBorder="1"/>
    <xf numFmtId="0" fontId="52" fillId="14" borderId="119" xfId="0" applyFont="1" applyFill="1" applyBorder="1" applyAlignment="1">
      <alignment horizontal="center"/>
    </xf>
    <xf numFmtId="0" fontId="52" fillId="14" borderId="120" xfId="0" applyFont="1" applyFill="1" applyBorder="1"/>
    <xf numFmtId="0" fontId="52" fillId="14" borderId="117" xfId="0" applyFont="1" applyFill="1" applyBorder="1"/>
    <xf numFmtId="0" fontId="52" fillId="14" borderId="121" xfId="0" applyFont="1" applyFill="1" applyBorder="1"/>
    <xf numFmtId="0" fontId="53" fillId="8" borderId="122" xfId="0" applyFont="1" applyFill="1" applyBorder="1" applyAlignment="1">
      <alignment horizontal="center"/>
    </xf>
    <xf numFmtId="0" fontId="53" fillId="8" borderId="120" xfId="0" applyFont="1" applyFill="1" applyBorder="1"/>
    <xf numFmtId="0" fontId="54" fillId="8" borderId="117" xfId="0" applyFont="1" applyFill="1" applyBorder="1"/>
    <xf numFmtId="0" fontId="53" fillId="8" borderId="117" xfId="0" applyFont="1" applyFill="1" applyBorder="1"/>
    <xf numFmtId="0" fontId="53" fillId="8" borderId="121" xfId="0" applyFont="1" applyFill="1" applyBorder="1"/>
    <xf numFmtId="0" fontId="53" fillId="0" borderId="123" xfId="0" applyFont="1" applyBorder="1"/>
    <xf numFmtId="0" fontId="28" fillId="0" borderId="118" xfId="0" applyFont="1" applyBorder="1"/>
    <xf numFmtId="0" fontId="51" fillId="0" borderId="124" xfId="0" applyFont="1" applyBorder="1" applyAlignment="1">
      <alignment horizontal="center"/>
    </xf>
    <xf numFmtId="0" fontId="51" fillId="0" borderId="125" xfId="0" applyFont="1" applyBorder="1"/>
    <xf numFmtId="0" fontId="51" fillId="0" borderId="124" xfId="0" applyFont="1" applyBorder="1"/>
    <xf numFmtId="0" fontId="28" fillId="0" borderId="126" xfId="0" applyFont="1" applyBorder="1" applyAlignment="1">
      <alignment horizontal="center"/>
    </xf>
    <xf numFmtId="0" fontId="28" fillId="0" borderId="128" xfId="0" applyFont="1" applyBorder="1"/>
    <xf numFmtId="0" fontId="28" fillId="0" borderId="129" xfId="0" applyFont="1" applyBorder="1"/>
    <xf numFmtId="0" fontId="53" fillId="0" borderId="122" xfId="0" applyFont="1" applyBorder="1"/>
    <xf numFmtId="0" fontId="53" fillId="0" borderId="117" xfId="0" applyFont="1" applyBorder="1"/>
    <xf numFmtId="0" fontId="53" fillId="0" borderId="121" xfId="0" applyFont="1" applyBorder="1"/>
    <xf numFmtId="0" fontId="28" fillId="0" borderId="113" xfId="0" applyFont="1" applyBorder="1" applyAlignment="1">
      <alignment horizontal="center"/>
    </xf>
    <xf numFmtId="0" fontId="28" fillId="0" borderId="114" xfId="0" applyFont="1" applyBorder="1"/>
    <xf numFmtId="0" fontId="28" fillId="0" borderId="115" xfId="0" applyFont="1" applyBorder="1"/>
    <xf numFmtId="0" fontId="28" fillId="0" borderId="116" xfId="0" applyFont="1" applyBorder="1"/>
    <xf numFmtId="0" fontId="48" fillId="0" borderId="121" xfId="0" applyFont="1" applyBorder="1"/>
    <xf numFmtId="0" fontId="28" fillId="0" borderId="130" xfId="0" applyFont="1" applyBorder="1"/>
    <xf numFmtId="0" fontId="28" fillId="0" borderId="131" xfId="0" applyFont="1" applyBorder="1" applyAlignment="1">
      <alignment horizontal="center"/>
    </xf>
    <xf numFmtId="0" fontId="28" fillId="0" borderId="125" xfId="0" applyFont="1" applyBorder="1"/>
    <xf numFmtId="0" fontId="28" fillId="0" borderId="124" xfId="0" applyFont="1" applyBorder="1"/>
    <xf numFmtId="0" fontId="28" fillId="0" borderId="132" xfId="0" applyFont="1" applyBorder="1"/>
    <xf numFmtId="0" fontId="28" fillId="0" borderId="133" xfId="0" applyFont="1" applyBorder="1"/>
    <xf numFmtId="0" fontId="28" fillId="0" borderId="134" xfId="0" applyFont="1" applyBorder="1"/>
    <xf numFmtId="0" fontId="53" fillId="0" borderId="135" xfId="0" applyFont="1" applyBorder="1"/>
    <xf numFmtId="0" fontId="53" fillId="0" borderId="133" xfId="0" applyFont="1" applyBorder="1"/>
    <xf numFmtId="0" fontId="53" fillId="0" borderId="134" xfId="0" applyFont="1" applyBorder="1"/>
    <xf numFmtId="0" fontId="0" fillId="0" borderId="133" xfId="0" applyBorder="1"/>
    <xf numFmtId="12" fontId="1" fillId="6" borderId="13" xfId="0" applyNumberFormat="1" applyFont="1" applyFill="1" applyBorder="1" applyAlignment="1">
      <alignment horizontal="center" vertical="center" wrapText="1"/>
    </xf>
    <xf numFmtId="16" fontId="16" fillId="0" borderId="0" xfId="3" applyNumberFormat="1" applyFont="1" applyAlignment="1">
      <alignment horizontal="center" vertical="center" wrapText="1"/>
    </xf>
    <xf numFmtId="12" fontId="1" fillId="6" borderId="28" xfId="0" applyNumberFormat="1" applyFont="1" applyFill="1" applyBorder="1" applyAlignment="1">
      <alignment horizontal="center" vertical="center" wrapText="1"/>
    </xf>
    <xf numFmtId="0" fontId="28" fillId="0" borderId="120" xfId="0" applyFont="1" applyBorder="1" applyAlignment="1">
      <alignment horizontal="left"/>
    </xf>
    <xf numFmtId="12" fontId="1" fillId="8" borderId="13" xfId="0" applyNumberFormat="1" applyFont="1" applyFill="1" applyBorder="1" applyAlignment="1">
      <alignment horizontal="center" vertical="center" wrapText="1"/>
    </xf>
    <xf numFmtId="13" fontId="22" fillId="4" borderId="122" xfId="2" applyNumberFormat="1" applyFont="1" applyBorder="1" applyAlignment="1">
      <alignment horizontal="center" vertical="center" wrapText="1"/>
    </xf>
    <xf numFmtId="12" fontId="12" fillId="8" borderId="13" xfId="0" applyNumberFormat="1" applyFont="1" applyFill="1" applyBorder="1" applyAlignment="1">
      <alignment horizontal="center" vertical="center" wrapText="1"/>
    </xf>
    <xf numFmtId="13" fontId="7" fillId="8" borderId="13" xfId="3" applyNumberFormat="1" applyFont="1" applyFill="1" applyBorder="1" applyAlignment="1">
      <alignment horizontal="center" vertical="center" wrapText="1"/>
    </xf>
    <xf numFmtId="13" fontId="7" fillId="8" borderId="12" xfId="3" applyNumberFormat="1" applyFont="1" applyFill="1" applyBorder="1" applyAlignment="1">
      <alignment horizontal="center" vertical="center" wrapText="1"/>
    </xf>
    <xf numFmtId="0" fontId="16" fillId="6" borderId="22" xfId="3" applyNumberFormat="1" applyFont="1" applyFill="1" applyBorder="1" applyAlignment="1">
      <alignment horizontal="center"/>
    </xf>
    <xf numFmtId="13" fontId="7" fillId="6" borderId="12" xfId="3" applyNumberFormat="1" applyFont="1" applyFill="1" applyBorder="1" applyAlignment="1">
      <alignment horizontal="center" vertical="center" wrapText="1"/>
    </xf>
    <xf numFmtId="0" fontId="16" fillId="6" borderId="28" xfId="3" applyNumberFormat="1" applyFont="1" applyFill="1" applyBorder="1" applyAlignment="1">
      <alignment horizontal="center"/>
    </xf>
    <xf numFmtId="0" fontId="7" fillId="6" borderId="12" xfId="3" applyNumberFormat="1" applyFont="1" applyFill="1" applyBorder="1" applyAlignment="1">
      <alignment horizontal="center" wrapText="1"/>
    </xf>
    <xf numFmtId="0" fontId="16" fillId="6" borderId="13" xfId="3" applyNumberFormat="1" applyFont="1" applyFill="1" applyBorder="1" applyAlignment="1">
      <alignment horizontal="center"/>
    </xf>
    <xf numFmtId="12" fontId="16" fillId="6" borderId="13" xfId="3" applyNumberFormat="1" applyFont="1" applyFill="1" applyBorder="1" applyAlignment="1">
      <alignment horizontal="center"/>
    </xf>
    <xf numFmtId="13" fontId="16" fillId="6" borderId="13" xfId="3" applyNumberFormat="1" applyFont="1" applyFill="1" applyBorder="1" applyAlignment="1">
      <alignment horizontal="center"/>
    </xf>
    <xf numFmtId="13" fontId="16" fillId="6" borderId="22" xfId="3" applyNumberFormat="1" applyFont="1" applyFill="1" applyBorder="1" applyAlignment="1"/>
    <xf numFmtId="0" fontId="16" fillId="8" borderId="28" xfId="3" applyNumberFormat="1" applyFont="1" applyFill="1" applyBorder="1" applyAlignment="1">
      <alignment horizontal="center"/>
    </xf>
    <xf numFmtId="13" fontId="22" fillId="8" borderId="13" xfId="2" applyNumberFormat="1" applyFont="1" applyFill="1" applyBorder="1" applyAlignment="1">
      <alignment horizontal="center" vertical="center" wrapText="1"/>
    </xf>
    <xf numFmtId="12" fontId="1" fillId="8" borderId="28" xfId="0" applyNumberFormat="1" applyFont="1" applyFill="1" applyBorder="1" applyAlignment="1">
      <alignment horizontal="center" vertical="center" wrapText="1"/>
    </xf>
    <xf numFmtId="0" fontId="16" fillId="8" borderId="13" xfId="3" applyNumberFormat="1" applyFont="1" applyFill="1" applyBorder="1" applyAlignment="1">
      <alignment horizontal="center"/>
    </xf>
    <xf numFmtId="12" fontId="16" fillId="8" borderId="13" xfId="3" applyNumberFormat="1" applyFont="1" applyFill="1" applyBorder="1" applyAlignment="1">
      <alignment horizontal="center"/>
    </xf>
    <xf numFmtId="13" fontId="16" fillId="8" borderId="13" xfId="3" applyNumberFormat="1" applyFont="1" applyFill="1" applyBorder="1" applyAlignment="1">
      <alignment horizontal="center"/>
    </xf>
    <xf numFmtId="12" fontId="22" fillId="8" borderId="13" xfId="2" applyNumberFormat="1" applyFont="1" applyFill="1" applyBorder="1" applyAlignment="1">
      <alignment horizontal="center" vertical="center" wrapText="1"/>
    </xf>
    <xf numFmtId="13" fontId="16" fillId="8" borderId="22" xfId="3" applyNumberFormat="1" applyFont="1" applyFill="1" applyBorder="1" applyAlignment="1"/>
    <xf numFmtId="0" fontId="16" fillId="8" borderId="22" xfId="3" applyNumberFormat="1" applyFont="1" applyFill="1" applyBorder="1" applyAlignment="1">
      <alignment horizontal="center"/>
    </xf>
    <xf numFmtId="13" fontId="17" fillId="3" borderId="89" xfId="0" applyNumberFormat="1" applyFont="1" applyFill="1" applyBorder="1" applyAlignment="1" applyProtection="1">
      <alignment horizontal="center" vertical="center" wrapText="1"/>
      <protection locked="0"/>
    </xf>
    <xf numFmtId="13" fontId="17" fillId="3" borderId="89" xfId="0" applyNumberFormat="1" applyFont="1" applyFill="1" applyBorder="1" applyAlignment="1" applyProtection="1">
      <alignment horizontal="center" vertical="top"/>
      <protection locked="0"/>
    </xf>
    <xf numFmtId="13" fontId="17" fillId="3" borderId="89" xfId="3" applyNumberFormat="1" applyFont="1" applyFill="1" applyBorder="1" applyAlignment="1">
      <alignment horizontal="center" vertical="top"/>
    </xf>
    <xf numFmtId="0" fontId="28" fillId="0" borderId="136" xfId="0" applyFont="1" applyBorder="1"/>
    <xf numFmtId="0" fontId="31" fillId="0" borderId="137" xfId="0" applyFont="1" applyBorder="1"/>
    <xf numFmtId="0" fontId="15" fillId="0" borderId="137" xfId="0" applyFont="1" applyBorder="1"/>
    <xf numFmtId="0" fontId="28" fillId="0" borderId="137" xfId="0" applyFont="1" applyBorder="1" applyAlignment="1">
      <alignment horizontal="left"/>
    </xf>
    <xf numFmtId="0" fontId="32" fillId="0" borderId="137" xfId="0" applyFont="1" applyBorder="1"/>
    <xf numFmtId="0" fontId="29" fillId="0" borderId="137" xfId="0" applyFont="1" applyBorder="1" applyAlignment="1">
      <alignment horizontal="center"/>
    </xf>
    <xf numFmtId="0" fontId="29" fillId="0" borderId="138" xfId="0" applyFont="1" applyBorder="1" applyAlignment="1">
      <alignment horizontal="center"/>
    </xf>
    <xf numFmtId="0" fontId="28" fillId="0" borderId="119" xfId="0" applyFont="1" applyBorder="1"/>
    <xf numFmtId="0" fontId="28" fillId="0" borderId="117" xfId="0" applyFont="1" applyBorder="1" applyAlignment="1">
      <alignment horizontal="left"/>
    </xf>
    <xf numFmtId="0" fontId="28" fillId="0" borderId="117" xfId="0" applyFont="1" applyBorder="1" applyAlignment="1">
      <alignment horizontal="center"/>
    </xf>
    <xf numFmtId="0" fontId="33" fillId="0" borderId="121" xfId="0" applyFont="1" applyBorder="1" applyAlignment="1">
      <alignment horizontal="center"/>
    </xf>
    <xf numFmtId="0" fontId="0" fillId="0" borderId="122" xfId="0" applyBorder="1"/>
    <xf numFmtId="0" fontId="29" fillId="0" borderId="122" xfId="0" applyFont="1" applyBorder="1" applyAlignment="1">
      <alignment horizontal="center"/>
    </xf>
    <xf numFmtId="0" fontId="29" fillId="0" borderId="139" xfId="0" applyFont="1" applyBorder="1" applyAlignment="1">
      <alignment horizontal="center"/>
    </xf>
    <xf numFmtId="0" fontId="28" fillId="0" borderId="122" xfId="0" applyFont="1" applyBorder="1"/>
    <xf numFmtId="0" fontId="0" fillId="0" borderId="122" xfId="0" applyBorder="1" applyAlignment="1">
      <alignment horizontal="center"/>
    </xf>
    <xf numFmtId="14" fontId="29" fillId="0" borderId="122" xfId="0" applyNumberFormat="1" applyFont="1" applyBorder="1"/>
    <xf numFmtId="0" fontId="0" fillId="0" borderId="139" xfId="0" applyBorder="1"/>
    <xf numFmtId="0" fontId="15" fillId="0" borderId="122" xfId="0" applyFont="1" applyBorder="1"/>
    <xf numFmtId="165" fontId="28" fillId="0" borderId="122" xfId="0" applyNumberFormat="1" applyFont="1" applyBorder="1" applyAlignment="1">
      <alignment horizontal="center"/>
    </xf>
    <xf numFmtId="0" fontId="34" fillId="0" borderId="120" xfId="0" applyFont="1" applyBorder="1"/>
    <xf numFmtId="0" fontId="32" fillId="0" borderId="117" xfId="0" applyFont="1" applyBorder="1" applyAlignment="1">
      <alignment wrapText="1"/>
    </xf>
    <xf numFmtId="14" fontId="28" fillId="0" borderId="122" xfId="0" applyNumberFormat="1" applyFont="1" applyBorder="1"/>
    <xf numFmtId="0" fontId="28" fillId="0" borderId="135" xfId="0" applyFont="1" applyBorder="1"/>
    <xf numFmtId="0" fontId="28" fillId="0" borderId="133" xfId="0" applyFont="1" applyBorder="1" applyAlignment="1">
      <alignment horizontal="center"/>
    </xf>
    <xf numFmtId="0" fontId="28" fillId="0" borderId="134" xfId="0" applyFont="1" applyBorder="1" applyAlignment="1">
      <alignment horizontal="center"/>
    </xf>
    <xf numFmtId="0" fontId="0" fillId="0" borderId="135" xfId="0" applyBorder="1"/>
    <xf numFmtId="0" fontId="29" fillId="0" borderId="120" xfId="0" applyFont="1" applyBorder="1" applyAlignment="1">
      <alignment horizontal="left"/>
    </xf>
    <xf numFmtId="0" fontId="15" fillId="0" borderId="117" xfId="0" applyFont="1" applyBorder="1"/>
    <xf numFmtId="0" fontId="38" fillId="0" borderId="120" xfId="0" applyFont="1" applyBorder="1"/>
    <xf numFmtId="0" fontId="49" fillId="0" borderId="120" xfId="0" applyFont="1" applyBorder="1"/>
    <xf numFmtId="0" fontId="49" fillId="0" borderId="117" xfId="0" applyFont="1" applyBorder="1"/>
    <xf numFmtId="0" fontId="28" fillId="12" borderId="119" xfId="0" applyFont="1" applyFill="1" applyBorder="1" applyAlignment="1">
      <alignment horizontal="center"/>
    </xf>
    <xf numFmtId="0" fontId="51" fillId="0" borderId="136" xfId="0" applyFont="1" applyBorder="1" applyAlignment="1">
      <alignment horizontal="center"/>
    </xf>
    <xf numFmtId="0" fontId="51" fillId="0" borderId="142" xfId="0" applyFont="1" applyBorder="1"/>
    <xf numFmtId="0" fontId="51" fillId="0" borderId="130" xfId="0" applyFont="1" applyBorder="1"/>
    <xf numFmtId="0" fontId="28" fillId="0" borderId="127" xfId="0" applyFont="1" applyBorder="1" applyAlignment="1">
      <alignment horizontal="left"/>
    </xf>
    <xf numFmtId="12" fontId="7" fillId="8" borderId="12" xfId="3" applyNumberFormat="1" applyFont="1" applyFill="1" applyBorder="1" applyAlignment="1">
      <alignment horizontal="center" wrapText="1"/>
    </xf>
    <xf numFmtId="12" fontId="16" fillId="8" borderId="28" xfId="3" applyNumberFormat="1" applyFont="1" applyFill="1" applyBorder="1" applyAlignment="1">
      <alignment horizontal="center"/>
    </xf>
    <xf numFmtId="13" fontId="16" fillId="8" borderId="13" xfId="3" applyNumberFormat="1" applyFont="1" applyFill="1" applyBorder="1" applyAlignment="1"/>
    <xf numFmtId="12" fontId="16" fillId="8" borderId="22" xfId="3" applyNumberFormat="1" applyFont="1" applyFill="1" applyBorder="1" applyAlignment="1">
      <alignment horizontal="center"/>
    </xf>
    <xf numFmtId="12" fontId="16" fillId="6" borderId="22" xfId="3" applyNumberFormat="1" applyFont="1" applyFill="1" applyBorder="1" applyAlignment="1">
      <alignment horizontal="center"/>
    </xf>
    <xf numFmtId="0" fontId="7" fillId="0" borderId="13" xfId="3" applyFont="1" applyBorder="1" applyAlignment="1">
      <alignment horizontal="left" vertical="center"/>
    </xf>
    <xf numFmtId="0" fontId="0" fillId="12" borderId="2" xfId="0" applyFill="1" applyBorder="1"/>
    <xf numFmtId="0" fontId="0" fillId="12" borderId="3" xfId="0" applyFill="1" applyBorder="1"/>
    <xf numFmtId="0" fontId="29" fillId="12" borderId="7" xfId="0" applyFont="1" applyFill="1" applyBorder="1"/>
    <xf numFmtId="0" fontId="0" fillId="12" borderId="7" xfId="0" applyFill="1" applyBorder="1"/>
    <xf numFmtId="0" fontId="0" fillId="12" borderId="8" xfId="0" applyFill="1" applyBorder="1"/>
    <xf numFmtId="0" fontId="57" fillId="15" borderId="122" xfId="0" applyFont="1" applyFill="1" applyBorder="1" applyAlignment="1">
      <alignment horizontal="center"/>
    </xf>
    <xf numFmtId="0" fontId="57" fillId="15" borderId="117" xfId="0" applyFont="1" applyFill="1" applyBorder="1" applyAlignment="1">
      <alignment horizontal="left"/>
    </xf>
    <xf numFmtId="0" fontId="57" fillId="15" borderId="117" xfId="0" applyFont="1" applyFill="1" applyBorder="1"/>
    <xf numFmtId="0" fontId="57" fillId="15" borderId="121" xfId="0" applyFont="1" applyFill="1" applyBorder="1"/>
    <xf numFmtId="13" fontId="58" fillId="4" borderId="13" xfId="2" applyNumberFormat="1" applyFont="1" applyBorder="1" applyAlignment="1">
      <alignment horizontal="center" vertical="center" wrapText="1"/>
    </xf>
    <xf numFmtId="13" fontId="58" fillId="4" borderId="122" xfId="2" applyNumberFormat="1" applyFont="1" applyBorder="1" applyAlignment="1">
      <alignment horizontal="center" vertical="center" wrapText="1"/>
    </xf>
    <xf numFmtId="0" fontId="29" fillId="0" borderId="120" xfId="0" applyFont="1" applyBorder="1" applyAlignment="1">
      <alignment horizontal="center"/>
    </xf>
    <xf numFmtId="0" fontId="45" fillId="0" borderId="107" xfId="0" applyFont="1" applyBorder="1" applyAlignment="1">
      <alignment horizontal="center"/>
    </xf>
    <xf numFmtId="0" fontId="59" fillId="7" borderId="10" xfId="3" applyFont="1" applyFill="1" applyBorder="1" applyAlignment="1">
      <alignment horizontal="center" vertical="center"/>
    </xf>
    <xf numFmtId="0" fontId="59" fillId="6" borderId="10" xfId="3" applyFont="1" applyFill="1" applyBorder="1" applyAlignment="1">
      <alignment horizontal="center" vertical="center"/>
    </xf>
    <xf numFmtId="0" fontId="59" fillId="7" borderId="16" xfId="3" applyFont="1" applyFill="1" applyBorder="1" applyAlignment="1">
      <alignment horizontal="centerContinuous" vertical="center"/>
    </xf>
    <xf numFmtId="0" fontId="59" fillId="6" borderId="16" xfId="3" applyFont="1" applyFill="1" applyBorder="1" applyAlignment="1">
      <alignment horizontal="centerContinuous" vertical="center"/>
    </xf>
    <xf numFmtId="13" fontId="1" fillId="4" borderId="13" xfId="2" applyNumberFormat="1" applyFont="1" applyBorder="1" applyAlignment="1">
      <alignment horizontal="center" vertical="center" wrapText="1"/>
    </xf>
    <xf numFmtId="13" fontId="1" fillId="4" borderId="122" xfId="2" applyNumberFormat="1" applyFont="1" applyBorder="1" applyAlignment="1">
      <alignment horizontal="center" vertical="center" wrapText="1"/>
    </xf>
    <xf numFmtId="13" fontId="23" fillId="6" borderId="16" xfId="2" applyNumberFormat="1" applyFont="1" applyFill="1" applyBorder="1" applyAlignment="1">
      <alignment horizontal="center" vertical="center" wrapText="1"/>
    </xf>
    <xf numFmtId="13" fontId="58" fillId="6" borderId="122" xfId="2" applyNumberFormat="1" applyFont="1" applyFill="1" applyBorder="1" applyAlignment="1">
      <alignment horizontal="center" vertical="center" wrapText="1"/>
    </xf>
    <xf numFmtId="13" fontId="58" fillId="6" borderId="13" xfId="2" applyNumberFormat="1" applyFont="1" applyFill="1" applyBorder="1" applyAlignment="1">
      <alignment horizontal="center" vertical="center" wrapText="1"/>
    </xf>
    <xf numFmtId="13" fontId="22" fillId="6" borderId="13" xfId="2" applyNumberFormat="1" applyFont="1" applyFill="1" applyBorder="1" applyAlignment="1">
      <alignment horizontal="center" vertical="center" wrapText="1"/>
    </xf>
    <xf numFmtId="13" fontId="23" fillId="6" borderId="13" xfId="2" applyNumberFormat="1" applyFont="1" applyFill="1" applyBorder="1" applyAlignment="1">
      <alignment horizontal="center" vertical="center" wrapText="1"/>
    </xf>
    <xf numFmtId="12" fontId="1" fillId="7" borderId="13" xfId="0" applyNumberFormat="1" applyFont="1" applyFill="1" applyBorder="1" applyAlignment="1">
      <alignment horizontal="center" vertical="center" wrapText="1"/>
    </xf>
    <xf numFmtId="13" fontId="22" fillId="7" borderId="122" xfId="2" applyNumberFormat="1" applyFont="1" applyFill="1" applyBorder="1" applyAlignment="1">
      <alignment horizontal="center" vertical="center" wrapText="1"/>
    </xf>
    <xf numFmtId="12" fontId="12" fillId="7" borderId="13" xfId="0" applyNumberFormat="1" applyFont="1" applyFill="1" applyBorder="1" applyAlignment="1">
      <alignment horizontal="center" vertical="center" wrapText="1"/>
    </xf>
    <xf numFmtId="13" fontId="6" fillId="7" borderId="13" xfId="3" applyNumberFormat="1" applyFont="1" applyFill="1" applyBorder="1" applyAlignment="1">
      <alignment horizontal="center" vertical="center"/>
    </xf>
    <xf numFmtId="13" fontId="23" fillId="7" borderId="16" xfId="2" applyNumberFormat="1" applyFont="1" applyFill="1" applyBorder="1" applyAlignment="1">
      <alignment horizontal="center" vertical="center" wrapText="1"/>
    </xf>
    <xf numFmtId="13" fontId="6" fillId="7" borderId="16" xfId="3" applyNumberFormat="1" applyFont="1" applyFill="1" applyBorder="1" applyAlignment="1">
      <alignment horizontal="center" vertical="center"/>
    </xf>
    <xf numFmtId="13" fontId="1" fillId="7" borderId="13" xfId="2" applyNumberFormat="1" applyFont="1" applyFill="1" applyBorder="1" applyAlignment="1">
      <alignment horizontal="center" vertical="center" wrapText="1"/>
    </xf>
    <xf numFmtId="12" fontId="16" fillId="6" borderId="28" xfId="3" applyNumberFormat="1" applyFont="1" applyFill="1" applyBorder="1" applyAlignment="1">
      <alignment horizontal="center"/>
    </xf>
    <xf numFmtId="12" fontId="7" fillId="6" borderId="12" xfId="3" applyNumberFormat="1" applyFont="1" applyFill="1" applyBorder="1" applyAlignment="1">
      <alignment horizontal="center" wrapText="1"/>
    </xf>
    <xf numFmtId="0" fontId="28" fillId="0" borderId="120" xfId="0" applyFont="1" applyBorder="1"/>
    <xf numFmtId="14" fontId="16" fillId="0" borderId="7" xfId="3" applyNumberFormat="1" applyFont="1" applyBorder="1" applyAlignment="1">
      <alignment horizontal="center" vertical="center" wrapText="1"/>
    </xf>
    <xf numFmtId="0" fontId="3" fillId="12" borderId="30" xfId="0" applyFont="1" applyFill="1" applyBorder="1" applyAlignment="1">
      <alignment horizontal="left" vertical="center"/>
    </xf>
    <xf numFmtId="0" fontId="3" fillId="12" borderId="21" xfId="0" applyFont="1" applyFill="1" applyBorder="1" applyAlignment="1">
      <alignment horizontal="left" vertical="center"/>
    </xf>
    <xf numFmtId="0" fontId="3" fillId="12" borderId="31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8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14" fontId="1" fillId="0" borderId="10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64" fontId="1" fillId="0" borderId="13" xfId="0" applyNumberFormat="1" applyFont="1" applyBorder="1" applyAlignment="1">
      <alignment horizontal="left" vertical="center"/>
    </xf>
    <xf numFmtId="164" fontId="1" fillId="0" borderId="14" xfId="0" applyNumberFormat="1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13" xfId="0" applyFont="1" applyBorder="1" applyAlignment="1">
      <alignment horizontal="left"/>
    </xf>
    <xf numFmtId="164" fontId="1" fillId="0" borderId="13" xfId="0" applyNumberFormat="1" applyFont="1" applyBorder="1" applyAlignment="1">
      <alignment horizontal="left"/>
    </xf>
    <xf numFmtId="164" fontId="1" fillId="0" borderId="14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1" fillId="0" borderId="11" xfId="0" applyNumberFormat="1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4" fillId="0" borderId="3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10" fillId="0" borderId="56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left" vertical="center"/>
    </xf>
    <xf numFmtId="0" fontId="8" fillId="3" borderId="58" xfId="1" applyFont="1" applyFill="1" applyBorder="1" applyAlignment="1">
      <alignment horizontal="left" vertical="center"/>
    </xf>
    <xf numFmtId="0" fontId="9" fillId="0" borderId="35" xfId="0" applyFont="1" applyBorder="1" applyAlignment="1">
      <alignment horizontal="left" vertical="center" wrapText="1"/>
    </xf>
    <xf numFmtId="0" fontId="9" fillId="0" borderId="5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3" borderId="30" xfId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0" fontId="6" fillId="3" borderId="50" xfId="1" applyFont="1" applyFill="1" applyBorder="1" applyAlignment="1">
      <alignment horizontal="center" vertical="center"/>
    </xf>
    <xf numFmtId="0" fontId="8" fillId="3" borderId="52" xfId="1" applyFont="1" applyFill="1" applyBorder="1" applyAlignment="1">
      <alignment horizontal="center" vertical="center" wrapText="1"/>
    </xf>
    <xf numFmtId="0" fontId="8" fillId="3" borderId="57" xfId="1" applyFont="1" applyFill="1" applyBorder="1" applyAlignment="1">
      <alignment horizontal="center" vertical="center" wrapText="1"/>
    </xf>
    <xf numFmtId="0" fontId="8" fillId="3" borderId="61" xfId="1" applyFont="1" applyFill="1" applyBorder="1" applyAlignment="1">
      <alignment horizontal="center" vertical="center" wrapText="1"/>
    </xf>
    <xf numFmtId="0" fontId="8" fillId="3" borderId="53" xfId="1" applyFont="1" applyFill="1" applyBorder="1" applyAlignment="1">
      <alignment horizontal="left" vertical="center"/>
    </xf>
    <xf numFmtId="0" fontId="8" fillId="3" borderId="54" xfId="1" applyFont="1" applyFill="1" applyBorder="1" applyAlignment="1">
      <alignment horizontal="left" vertical="center"/>
    </xf>
    <xf numFmtId="0" fontId="9" fillId="0" borderId="34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8" fillId="3" borderId="43" xfId="1" applyFont="1" applyFill="1" applyBorder="1" applyAlignment="1">
      <alignment horizontal="left" vertical="center"/>
    </xf>
    <xf numFmtId="0" fontId="8" fillId="3" borderId="62" xfId="1" applyFont="1" applyFill="1" applyBorder="1" applyAlignment="1">
      <alignment horizontal="left" vertical="center"/>
    </xf>
    <xf numFmtId="0" fontId="9" fillId="0" borderId="46" xfId="0" applyFont="1" applyBorder="1" applyAlignment="1">
      <alignment horizontal="left" vertical="center" wrapText="1"/>
    </xf>
    <xf numFmtId="0" fontId="9" fillId="0" borderId="62" xfId="0" applyFont="1" applyBorder="1" applyAlignment="1">
      <alignment horizontal="left" vertical="center" wrapText="1"/>
    </xf>
    <xf numFmtId="0" fontId="10" fillId="0" borderId="55" xfId="1" applyFont="1" applyBorder="1" applyAlignment="1">
      <alignment horizontal="center" vertical="center" wrapText="1"/>
    </xf>
    <xf numFmtId="0" fontId="10" fillId="0" borderId="63" xfId="1" applyFont="1" applyBorder="1" applyAlignment="1">
      <alignment horizontal="center" vertical="center" wrapText="1"/>
    </xf>
    <xf numFmtId="0" fontId="10" fillId="0" borderId="56" xfId="1" applyFont="1" applyBorder="1" applyAlignment="1">
      <alignment horizontal="center" vertical="center" wrapText="1"/>
    </xf>
    <xf numFmtId="0" fontId="10" fillId="0" borderId="64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left" vertical="center" wrapText="1"/>
    </xf>
    <xf numFmtId="0" fontId="9" fillId="0" borderId="6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28" fillId="12" borderId="120" xfId="0" applyFont="1" applyFill="1" applyBorder="1" applyAlignment="1">
      <alignment horizontal="center"/>
    </xf>
    <xf numFmtId="0" fontId="28" fillId="12" borderId="117" xfId="0" applyFont="1" applyFill="1" applyBorder="1" applyAlignment="1">
      <alignment horizontal="center"/>
    </xf>
    <xf numFmtId="0" fontId="28" fillId="12" borderId="118" xfId="0" applyFont="1" applyFill="1" applyBorder="1" applyAlignment="1">
      <alignment horizontal="center"/>
    </xf>
    <xf numFmtId="0" fontId="32" fillId="0" borderId="122" xfId="0" applyFont="1" applyBorder="1" applyAlignment="1">
      <alignment horizontal="center"/>
    </xf>
    <xf numFmtId="0" fontId="28" fillId="0" borderId="122" xfId="0" applyFont="1" applyBorder="1" applyAlignment="1">
      <alignment horizontal="center"/>
    </xf>
    <xf numFmtId="0" fontId="28" fillId="0" borderId="120" xfId="0" applyFont="1" applyBorder="1" applyAlignment="1">
      <alignment horizontal="center"/>
    </xf>
    <xf numFmtId="0" fontId="28" fillId="0" borderId="121" xfId="0" applyFont="1" applyBorder="1" applyAlignment="1">
      <alignment horizontal="center"/>
    </xf>
    <xf numFmtId="0" fontId="27" fillId="12" borderId="1" xfId="0" applyFont="1" applyFill="1" applyBorder="1" applyAlignment="1">
      <alignment horizontal="left"/>
    </xf>
    <xf numFmtId="0" fontId="27" fillId="12" borderId="2" xfId="0" applyFont="1" applyFill="1" applyBorder="1" applyAlignment="1">
      <alignment horizontal="left"/>
    </xf>
    <xf numFmtId="0" fontId="28" fillId="12" borderId="6" xfId="0" applyFont="1" applyFill="1" applyBorder="1" applyAlignment="1">
      <alignment horizontal="center"/>
    </xf>
    <xf numFmtId="0" fontId="28" fillId="12" borderId="7" xfId="0" applyFont="1" applyFill="1" applyBorder="1" applyAlignment="1">
      <alignment horizontal="center"/>
    </xf>
    <xf numFmtId="0" fontId="30" fillId="0" borderId="34" xfId="0" applyFont="1" applyBorder="1" applyAlignment="1">
      <alignment horizontal="center"/>
    </xf>
    <xf numFmtId="0" fontId="30" fillId="0" borderId="92" xfId="0" applyFont="1" applyBorder="1" applyAlignment="1">
      <alignment horizontal="center"/>
    </xf>
    <xf numFmtId="0" fontId="60" fillId="0" borderId="13" xfId="0" applyFont="1" applyBorder="1" applyAlignment="1">
      <alignment horizontal="left" vertical="center"/>
    </xf>
    <xf numFmtId="0" fontId="60" fillId="0" borderId="14" xfId="0" applyFont="1" applyBorder="1" applyAlignment="1">
      <alignment horizontal="left" vertical="center"/>
    </xf>
    <xf numFmtId="0" fontId="15" fillId="0" borderId="140" xfId="0" applyFont="1" applyBorder="1"/>
    <xf numFmtId="0" fontId="0" fillId="0" borderId="133" xfId="0" applyBorder="1"/>
    <xf numFmtId="0" fontId="0" fillId="0" borderId="141" xfId="0" applyBorder="1"/>
    <xf numFmtId="0" fontId="32" fillId="11" borderId="30" xfId="0" applyFont="1" applyFill="1" applyBorder="1" applyAlignment="1">
      <alignment horizontal="left"/>
    </xf>
    <xf numFmtId="0" fontId="32" fillId="11" borderId="21" xfId="0" applyFont="1" applyFill="1" applyBorder="1" applyAlignment="1">
      <alignment horizontal="left"/>
    </xf>
    <xf numFmtId="0" fontId="32" fillId="11" borderId="21" xfId="0" applyFont="1" applyFill="1" applyBorder="1" applyAlignment="1">
      <alignment horizontal="center"/>
    </xf>
    <xf numFmtId="0" fontId="28" fillId="11" borderId="21" xfId="0" applyFont="1" applyFill="1" applyBorder="1" applyAlignment="1">
      <alignment horizontal="center"/>
    </xf>
    <xf numFmtId="0" fontId="28" fillId="0" borderId="120" xfId="0" applyFont="1" applyBorder="1"/>
    <xf numFmtId="0" fontId="28" fillId="0" borderId="117" xfId="0" applyFont="1" applyBorder="1"/>
    <xf numFmtId="0" fontId="28" fillId="0" borderId="121" xfId="0" applyFont="1" applyBorder="1"/>
    <xf numFmtId="0" fontId="28" fillId="0" borderId="140" xfId="0" applyFont="1" applyBorder="1" applyAlignment="1">
      <alignment horizontal="center"/>
    </xf>
    <xf numFmtId="0" fontId="28" fillId="0" borderId="133" xfId="0" applyFont="1" applyBorder="1" applyAlignment="1">
      <alignment horizontal="center"/>
    </xf>
    <xf numFmtId="0" fontId="28" fillId="0" borderId="135" xfId="0" applyFont="1" applyBorder="1" applyAlignment="1">
      <alignment horizontal="center"/>
    </xf>
    <xf numFmtId="0" fontId="28" fillId="0" borderId="140" xfId="0" applyFont="1" applyBorder="1"/>
    <xf numFmtId="0" fontId="28" fillId="0" borderId="134" xfId="0" applyFont="1" applyBorder="1"/>
    <xf numFmtId="0" fontId="2" fillId="3" borderId="3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06" xfId="0" applyFont="1" applyBorder="1" applyAlignment="1">
      <alignment horizontal="left"/>
    </xf>
    <xf numFmtId="0" fontId="2" fillId="3" borderId="10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09" xfId="0" applyFont="1" applyFill="1" applyBorder="1" applyAlignment="1">
      <alignment horizontal="center" vertical="center" wrapText="1"/>
    </xf>
    <xf numFmtId="0" fontId="2" fillId="3" borderId="1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1" xfId="0" applyFont="1" applyFill="1" applyBorder="1" applyAlignment="1">
      <alignment horizontal="center" vertical="center" wrapText="1"/>
    </xf>
    <xf numFmtId="0" fontId="55" fillId="8" borderId="76" xfId="0" applyFont="1" applyFill="1" applyBorder="1" applyAlignment="1">
      <alignment horizontal="left" vertical="center" wrapText="1"/>
    </xf>
    <xf numFmtId="0" fontId="55" fillId="8" borderId="77" xfId="0" applyFont="1" applyFill="1" applyBorder="1" applyAlignment="1">
      <alignment horizontal="left" vertical="center" wrapText="1"/>
    </xf>
    <xf numFmtId="0" fontId="55" fillId="8" borderId="78" xfId="0" applyFont="1" applyFill="1" applyBorder="1" applyAlignment="1">
      <alignment horizontal="left" vertical="center" wrapText="1"/>
    </xf>
    <xf numFmtId="0" fontId="1" fillId="0" borderId="76" xfId="0" applyFont="1" applyBorder="1" applyAlignment="1">
      <alignment horizontal="left" vertical="center" wrapText="1"/>
    </xf>
    <xf numFmtId="0" fontId="1" fillId="0" borderId="77" xfId="0" applyFont="1" applyBorder="1" applyAlignment="1">
      <alignment horizontal="left" vertical="center" wrapText="1"/>
    </xf>
    <xf numFmtId="0" fontId="1" fillId="0" borderId="78" xfId="0" applyFont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1" fillId="0" borderId="79" xfId="0" applyFont="1" applyBorder="1" applyAlignment="1">
      <alignment horizontal="left" vertical="center" wrapText="1"/>
    </xf>
    <xf numFmtId="0" fontId="1" fillId="0" borderId="80" xfId="0" applyFont="1" applyBorder="1" applyAlignment="1">
      <alignment horizontal="left" vertical="center" wrapText="1"/>
    </xf>
    <xf numFmtId="0" fontId="1" fillId="0" borderId="81" xfId="0" applyFont="1" applyBorder="1" applyAlignment="1">
      <alignment horizontal="left" vertical="center" wrapText="1"/>
    </xf>
    <xf numFmtId="0" fontId="1" fillId="8" borderId="76" xfId="0" applyFont="1" applyFill="1" applyBorder="1" applyAlignment="1">
      <alignment horizontal="left" vertical="center" wrapText="1"/>
    </xf>
    <xf numFmtId="0" fontId="1" fillId="8" borderId="77" xfId="0" applyFont="1" applyFill="1" applyBorder="1" applyAlignment="1">
      <alignment horizontal="left" vertical="center" wrapText="1"/>
    </xf>
    <xf numFmtId="0" fontId="1" fillId="8" borderId="78" xfId="0" applyFont="1" applyFill="1" applyBorder="1" applyAlignment="1">
      <alignment horizontal="left" vertical="center" wrapText="1"/>
    </xf>
    <xf numFmtId="0" fontId="2" fillId="8" borderId="76" xfId="0" applyFont="1" applyFill="1" applyBorder="1" applyAlignment="1">
      <alignment horizontal="left" vertical="center" wrapText="1"/>
    </xf>
    <xf numFmtId="164" fontId="11" fillId="0" borderId="37" xfId="0" applyNumberFormat="1" applyFont="1" applyBorder="1" applyAlignment="1">
      <alignment horizontal="left" vertical="center" wrapText="1"/>
    </xf>
    <xf numFmtId="164" fontId="11" fillId="0" borderId="40" xfId="0" applyNumberFormat="1" applyFont="1" applyBorder="1" applyAlignment="1">
      <alignment horizontal="left" vertical="center" wrapText="1"/>
    </xf>
    <xf numFmtId="164" fontId="11" fillId="0" borderId="42" xfId="0" applyNumberFormat="1" applyFont="1" applyBorder="1" applyAlignment="1">
      <alignment horizontal="left" vertical="center" wrapText="1"/>
    </xf>
    <xf numFmtId="164" fontId="11" fillId="0" borderId="45" xfId="0" applyNumberFormat="1" applyFont="1" applyBorder="1" applyAlignment="1">
      <alignment horizontal="left" vertical="center" wrapText="1"/>
    </xf>
    <xf numFmtId="0" fontId="1" fillId="0" borderId="73" xfId="0" applyNumberFormat="1" applyFont="1" applyBorder="1" applyAlignment="1">
      <alignment horizontal="left" vertical="center" wrapText="1"/>
    </xf>
    <xf numFmtId="0" fontId="1" fillId="0" borderId="74" xfId="0" applyNumberFormat="1" applyFont="1" applyBorder="1" applyAlignment="1">
      <alignment horizontal="left" vertical="center" wrapText="1"/>
    </xf>
    <xf numFmtId="0" fontId="1" fillId="0" borderId="75" xfId="0" applyNumberFormat="1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11" fillId="0" borderId="48" xfId="0" applyFont="1" applyBorder="1" applyAlignment="1">
      <alignment horizontal="left" vertical="center" wrapText="1"/>
    </xf>
    <xf numFmtId="0" fontId="11" fillId="0" borderId="4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3" borderId="82" xfId="0" applyFont="1" applyFill="1" applyBorder="1" applyAlignment="1">
      <alignment horizontal="center" vertical="center" wrapText="1"/>
    </xf>
    <xf numFmtId="0" fontId="2" fillId="2" borderId="83" xfId="0" applyFont="1" applyFill="1" applyBorder="1" applyAlignment="1">
      <alignment horizontal="center" vertical="center" wrapText="1"/>
    </xf>
    <xf numFmtId="0" fontId="2" fillId="3" borderId="84" xfId="0" applyFont="1" applyFill="1" applyBorder="1" applyAlignment="1">
      <alignment horizontal="center" vertical="center" wrapText="1"/>
    </xf>
    <xf numFmtId="0" fontId="2" fillId="2" borderId="8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6" fillId="6" borderId="1" xfId="3" applyFont="1" applyFill="1" applyBorder="1" applyAlignment="1">
      <alignment horizontal="center" vertical="center" wrapText="1"/>
    </xf>
    <xf numFmtId="0" fontId="6" fillId="6" borderId="2" xfId="3" applyFont="1" applyFill="1" applyBorder="1" applyAlignment="1">
      <alignment horizontal="center" vertical="center" wrapText="1"/>
    </xf>
    <xf numFmtId="0" fontId="6" fillId="6" borderId="3" xfId="3" applyFont="1" applyFill="1" applyBorder="1" applyAlignment="1">
      <alignment horizontal="center" vertical="center" wrapText="1"/>
    </xf>
    <xf numFmtId="0" fontId="6" fillId="6" borderId="4" xfId="3" applyFont="1" applyFill="1" applyBorder="1" applyAlignment="1">
      <alignment horizontal="center" vertical="center" wrapText="1"/>
    </xf>
    <xf numFmtId="0" fontId="6" fillId="6" borderId="0" xfId="3" applyFont="1" applyFill="1" applyAlignment="1">
      <alignment horizontal="center" vertical="center" wrapText="1"/>
    </xf>
    <xf numFmtId="0" fontId="6" fillId="6" borderId="5" xfId="3" applyFont="1" applyFill="1" applyBorder="1" applyAlignment="1">
      <alignment horizontal="center" vertical="center" wrapText="1"/>
    </xf>
    <xf numFmtId="0" fontId="6" fillId="6" borderId="6" xfId="3" applyFont="1" applyFill="1" applyBorder="1" applyAlignment="1">
      <alignment horizontal="center" vertical="center" wrapText="1"/>
    </xf>
    <xf numFmtId="0" fontId="6" fillId="6" borderId="7" xfId="3" applyFont="1" applyFill="1" applyBorder="1" applyAlignment="1">
      <alignment horizontal="center" vertical="center" wrapText="1"/>
    </xf>
    <xf numFmtId="0" fontId="6" fillId="6" borderId="8" xfId="3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19" fillId="0" borderId="2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19" fillId="0" borderId="4" xfId="3" applyFont="1" applyBorder="1" applyAlignment="1">
      <alignment horizontal="center" vertical="center" wrapText="1"/>
    </xf>
    <xf numFmtId="0" fontId="19" fillId="0" borderId="0" xfId="3" applyFont="1" applyBorder="1" applyAlignment="1">
      <alignment horizontal="center" vertical="center" wrapText="1"/>
    </xf>
    <xf numFmtId="0" fontId="19" fillId="0" borderId="5" xfId="3" applyFont="1" applyBorder="1" applyAlignment="1">
      <alignment horizontal="center" vertical="center" wrapText="1"/>
    </xf>
    <xf numFmtId="0" fontId="19" fillId="0" borderId="6" xfId="3" applyFont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19" fillId="0" borderId="8" xfId="3" applyFont="1" applyBorder="1" applyAlignment="1">
      <alignment horizontal="center" vertical="center" wrapText="1"/>
    </xf>
    <xf numFmtId="0" fontId="17" fillId="0" borderId="30" xfId="3" applyFont="1" applyBorder="1" applyAlignment="1">
      <alignment horizontal="center" wrapText="1"/>
    </xf>
    <xf numFmtId="0" fontId="17" fillId="0" borderId="21" xfId="3" applyFont="1" applyBorder="1" applyAlignment="1">
      <alignment horizontal="center" wrapText="1"/>
    </xf>
    <xf numFmtId="0" fontId="17" fillId="7" borderId="71" xfId="3" applyFont="1" applyFill="1" applyBorder="1" applyAlignment="1">
      <alignment horizontal="left" vertical="center"/>
    </xf>
    <xf numFmtId="0" fontId="17" fillId="7" borderId="29" xfId="3" applyFont="1" applyFill="1" applyBorder="1" applyAlignment="1">
      <alignment horizontal="left" vertical="center"/>
    </xf>
    <xf numFmtId="16" fontId="16" fillId="0" borderId="6" xfId="3" applyNumberFormat="1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6" fillId="7" borderId="21" xfId="3" applyFont="1" applyFill="1" applyBorder="1" applyAlignment="1">
      <alignment horizontal="center" vertical="center" wrapText="1"/>
    </xf>
    <xf numFmtId="0" fontId="7" fillId="7" borderId="21" xfId="3" applyFont="1" applyFill="1" applyBorder="1" applyAlignment="1">
      <alignment horizontal="center" vertical="center" wrapText="1"/>
    </xf>
    <xf numFmtId="14" fontId="16" fillId="0" borderId="6" xfId="3" applyNumberFormat="1" applyFont="1" applyBorder="1" applyAlignment="1">
      <alignment horizontal="center" vertical="center" wrapText="1"/>
    </xf>
    <xf numFmtId="0" fontId="17" fillId="7" borderId="98" xfId="3" applyFont="1" applyFill="1" applyBorder="1" applyAlignment="1">
      <alignment horizontal="left" vertical="center"/>
    </xf>
    <xf numFmtId="0" fontId="17" fillId="7" borderId="99" xfId="3" applyFont="1" applyFill="1" applyBorder="1" applyAlignment="1">
      <alignment horizontal="left" vertical="center"/>
    </xf>
    <xf numFmtId="0" fontId="17" fillId="7" borderId="100" xfId="3" applyFont="1" applyFill="1" applyBorder="1" applyAlignment="1">
      <alignment horizontal="left" vertical="center"/>
    </xf>
    <xf numFmtId="0" fontId="17" fillId="6" borderId="98" xfId="3" applyFont="1" applyFill="1" applyBorder="1" applyAlignment="1">
      <alignment horizontal="center" vertical="center"/>
    </xf>
    <xf numFmtId="0" fontId="17" fillId="6" borderId="99" xfId="3" applyFont="1" applyFill="1" applyBorder="1" applyAlignment="1">
      <alignment horizontal="center" vertical="center"/>
    </xf>
    <xf numFmtId="0" fontId="17" fillId="7" borderId="94" xfId="3" applyFont="1" applyFill="1" applyBorder="1" applyAlignment="1">
      <alignment horizontal="left" vertical="center"/>
    </xf>
    <xf numFmtId="0" fontId="17" fillId="7" borderId="46" xfId="3" applyFont="1" applyFill="1" applyBorder="1" applyAlignment="1">
      <alignment horizontal="left" vertical="center"/>
    </xf>
    <xf numFmtId="0" fontId="17" fillId="7" borderId="94" xfId="3" applyFont="1" applyFill="1" applyBorder="1" applyAlignment="1">
      <alignment horizontal="center" vertical="center"/>
    </xf>
    <xf numFmtId="0" fontId="17" fillId="7" borderId="46" xfId="3" applyFont="1" applyFill="1" applyBorder="1" applyAlignment="1">
      <alignment horizontal="center" vertical="center"/>
    </xf>
    <xf numFmtId="0" fontId="17" fillId="7" borderId="15" xfId="3" applyFont="1" applyFill="1" applyBorder="1" applyAlignment="1">
      <alignment horizontal="left" vertical="center"/>
    </xf>
    <xf numFmtId="0" fontId="17" fillId="7" borderId="17" xfId="3" applyFont="1" applyFill="1" applyBorder="1" applyAlignment="1">
      <alignment horizontal="left" vertical="center"/>
    </xf>
    <xf numFmtId="0" fontId="7" fillId="0" borderId="13" xfId="3" applyFont="1" applyBorder="1" applyAlignment="1">
      <alignment horizontal="center" vertical="center" wrapText="1"/>
    </xf>
    <xf numFmtId="0" fontId="7" fillId="0" borderId="16" xfId="3" applyFont="1" applyBorder="1" applyAlignment="1">
      <alignment horizontal="center" vertical="center" wrapText="1"/>
    </xf>
    <xf numFmtId="0" fontId="17" fillId="7" borderId="10" xfId="3" applyFont="1" applyFill="1" applyBorder="1" applyAlignment="1">
      <alignment vertical="center"/>
    </xf>
    <xf numFmtId="0" fontId="16" fillId="7" borderId="10" xfId="3" applyFont="1" applyFill="1" applyBorder="1" applyAlignment="1">
      <alignment vertical="center"/>
    </xf>
    <xf numFmtId="0" fontId="17" fillId="6" borderId="103" xfId="3" applyFont="1" applyFill="1" applyBorder="1" applyAlignment="1">
      <alignment horizontal="center" vertical="center"/>
    </xf>
    <xf numFmtId="0" fontId="17" fillId="6" borderId="104" xfId="3" applyFont="1" applyFill="1" applyBorder="1" applyAlignment="1">
      <alignment horizontal="center" vertical="center"/>
    </xf>
    <xf numFmtId="0" fontId="17" fillId="6" borderId="105" xfId="3" applyFont="1" applyFill="1" applyBorder="1" applyAlignment="1">
      <alignment horizontal="center" vertical="center"/>
    </xf>
    <xf numFmtId="0" fontId="7" fillId="0" borderId="13" xfId="3" applyFont="1" applyBorder="1" applyAlignment="1">
      <alignment horizontal="left" vertical="center"/>
    </xf>
    <xf numFmtId="0" fontId="7" fillId="0" borderId="16" xfId="3" applyFont="1" applyBorder="1" applyAlignment="1">
      <alignment horizontal="left" vertical="center"/>
    </xf>
    <xf numFmtId="0" fontId="17" fillId="0" borderId="1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/>
    </xf>
    <xf numFmtId="0" fontId="17" fillId="0" borderId="3" xfId="3" applyFont="1" applyBorder="1" applyAlignment="1">
      <alignment horizontal="center" vertical="center"/>
    </xf>
    <xf numFmtId="0" fontId="17" fillId="0" borderId="91" xfId="3" applyFont="1" applyBorder="1" applyAlignment="1">
      <alignment horizontal="center" vertical="center"/>
    </xf>
    <xf numFmtId="0" fontId="17" fillId="0" borderId="92" xfId="3" applyFont="1" applyBorder="1" applyAlignment="1">
      <alignment horizontal="center" vertical="center"/>
    </xf>
    <xf numFmtId="0" fontId="17" fillId="7" borderId="91" xfId="3" applyFont="1" applyFill="1" applyBorder="1" applyAlignment="1">
      <alignment horizontal="left" vertical="center"/>
    </xf>
    <xf numFmtId="0" fontId="17" fillId="7" borderId="34" xfId="3" applyFont="1" applyFill="1" applyBorder="1" applyAlignment="1">
      <alignment horizontal="left" vertical="center"/>
    </xf>
    <xf numFmtId="0" fontId="17" fillId="7" borderId="90" xfId="3" applyFont="1" applyFill="1" applyBorder="1" applyAlignment="1">
      <alignment horizontal="left" vertical="center"/>
    </xf>
    <xf numFmtId="0" fontId="17" fillId="6" borderId="91" xfId="3" applyFont="1" applyFill="1" applyBorder="1" applyAlignment="1">
      <alignment horizontal="center" vertical="center"/>
    </xf>
    <xf numFmtId="0" fontId="17" fillId="6" borderId="34" xfId="3" applyFont="1" applyFill="1" applyBorder="1" applyAlignment="1">
      <alignment horizontal="center" vertical="center"/>
    </xf>
    <xf numFmtId="0" fontId="17" fillId="6" borderId="90" xfId="3" applyFont="1" applyFill="1" applyBorder="1" applyAlignment="1">
      <alignment horizontal="center" vertical="center"/>
    </xf>
    <xf numFmtId="0" fontId="17" fillId="0" borderId="94" xfId="3" applyFont="1" applyBorder="1" applyAlignment="1">
      <alignment horizontal="center" vertical="center"/>
    </xf>
    <xf numFmtId="0" fontId="17" fillId="0" borderId="26" xfId="3" applyFont="1" applyBorder="1" applyAlignment="1">
      <alignment horizontal="center" vertical="center"/>
    </xf>
    <xf numFmtId="0" fontId="17" fillId="7" borderId="93" xfId="3" applyFont="1" applyFill="1" applyBorder="1" applyAlignment="1">
      <alignment horizontal="center" vertical="center"/>
    </xf>
    <xf numFmtId="0" fontId="17" fillId="7" borderId="9" xfId="3" applyFont="1" applyFill="1" applyBorder="1" applyAlignment="1">
      <alignment horizontal="left" vertical="center"/>
    </xf>
    <xf numFmtId="0" fontId="17" fillId="7" borderId="11" xfId="3" applyFont="1" applyFill="1" applyBorder="1" applyAlignment="1">
      <alignment horizontal="left" vertical="center"/>
    </xf>
  </cellXfs>
  <cellStyles count="8">
    <cellStyle name="Normal" xfId="0" builtinId="0"/>
    <cellStyle name="Normal 10" xfId="6" xr:uid="{00000000-0005-0000-0000-000001000000}"/>
    <cellStyle name="Normal 3" xfId="3" xr:uid="{00000000-0005-0000-0000-000002000000}"/>
    <cellStyle name="Normal 7" xfId="4" xr:uid="{00000000-0005-0000-0000-000003000000}"/>
    <cellStyle name="Normal 8" xfId="7" xr:uid="{00000000-0005-0000-0000-000004000000}"/>
    <cellStyle name="Normal 9" xfId="5" xr:uid="{00000000-0005-0000-0000-000005000000}"/>
    <cellStyle name="Normal_Sheet1" xfId="1" xr:uid="{00000000-0005-0000-0000-00000600000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1.tiff"/><Relationship Id="rId1" Type="http://schemas.openxmlformats.org/officeDocument/2006/relationships/image" Target="../media/image2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tiff"/><Relationship Id="rId1" Type="http://schemas.openxmlformats.org/officeDocument/2006/relationships/image" Target="../media/image1.tif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174505</xdr:rowOff>
    </xdr:from>
    <xdr:to>
      <xdr:col>3</xdr:col>
      <xdr:colOff>663846</xdr:colOff>
      <xdr:row>21</xdr:row>
      <xdr:rowOff>222977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35BE7A-F5F2-4C42-BB09-4CF10B197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29772"/>
          <a:ext cx="2845144" cy="4352900"/>
        </a:xfrm>
        <a:prstGeom prst="rect">
          <a:avLst/>
        </a:prstGeom>
      </xdr:spPr>
    </xdr:pic>
    <xdr:clientData/>
  </xdr:twoCellAnchor>
  <xdr:twoCellAnchor editAs="oneCell">
    <xdr:from>
      <xdr:col>3</xdr:col>
      <xdr:colOff>569214</xdr:colOff>
      <xdr:row>10</xdr:row>
      <xdr:rowOff>174505</xdr:rowOff>
    </xdr:from>
    <xdr:to>
      <xdr:col>6</xdr:col>
      <xdr:colOff>698015</xdr:colOff>
      <xdr:row>19</xdr:row>
      <xdr:rowOff>49613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C37EB4-461E-B540-8ACD-C1907F63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50512" y="2588474"/>
          <a:ext cx="2310098" cy="3103429"/>
        </a:xfrm>
        <a:prstGeom prst="rect">
          <a:avLst/>
        </a:prstGeom>
      </xdr:spPr>
    </xdr:pic>
    <xdr:clientData/>
  </xdr:twoCellAnchor>
  <xdr:twoCellAnchor editAs="oneCell">
    <xdr:from>
      <xdr:col>0</xdr:col>
      <xdr:colOff>203588</xdr:colOff>
      <xdr:row>0</xdr:row>
      <xdr:rowOff>19391</xdr:rowOff>
    </xdr:from>
    <xdr:to>
      <xdr:col>1</xdr:col>
      <xdr:colOff>465344</xdr:colOff>
      <xdr:row>0</xdr:row>
      <xdr:rowOff>465345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D84095-3359-3A41-A8DA-2F6AD796D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3588" y="19391"/>
          <a:ext cx="988855" cy="4459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264955</xdr:colOff>
      <xdr:row>0</xdr:row>
      <xdr:rowOff>445954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13407E-FA24-AF46-BF78-373E9F85D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88855" cy="4459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264955</xdr:colOff>
      <xdr:row>0</xdr:row>
      <xdr:rowOff>445954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F70B56-184A-6848-854D-27C21F33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88855" cy="4459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618066</xdr:colOff>
      <xdr:row>21</xdr:row>
      <xdr:rowOff>177800</xdr:rowOff>
    </xdr:from>
    <xdr:to>
      <xdr:col>12</xdr:col>
      <xdr:colOff>368300</xdr:colOff>
      <xdr:row>42</xdr:row>
      <xdr:rowOff>88900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1E5FC0-54A9-9946-B696-DBE43C8AE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23466" y="4813300"/>
          <a:ext cx="3166534" cy="391160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21</xdr:row>
      <xdr:rowOff>170744</xdr:rowOff>
    </xdr:from>
    <xdr:to>
      <xdr:col>7</xdr:col>
      <xdr:colOff>25400</xdr:colOff>
      <xdr:row>46</xdr:row>
      <xdr:rowOff>90932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C6709F-6092-7A46-9153-D9812DC95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0100" y="4806244"/>
          <a:ext cx="3060700" cy="4682688"/>
        </a:xfrm>
        <a:prstGeom prst="rect">
          <a:avLst/>
        </a:prstGeom>
      </xdr:spPr>
    </xdr:pic>
    <xdr:clientData/>
  </xdr:twoCellAnchor>
  <xdr:oneCellAnchor>
    <xdr:from>
      <xdr:col>12</xdr:col>
      <xdr:colOff>391711</xdr:colOff>
      <xdr:row>11</xdr:row>
      <xdr:rowOff>61126</xdr:rowOff>
    </xdr:from>
    <xdr:ext cx="967637" cy="34278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0A9C046-571D-4206-A6C6-E75C119064F7}"/>
            </a:ext>
          </a:extLst>
        </xdr:cNvPr>
        <xdr:cNvSpPr txBox="1"/>
      </xdr:nvSpPr>
      <xdr:spPr>
        <a:xfrm>
          <a:off x="8913411" y="2791626"/>
          <a:ext cx="967637" cy="34278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600" b="1">
              <a:solidFill>
                <a:srgbClr val="C00000"/>
              </a:solidFill>
            </a:rPr>
            <a:t>HPS: </a:t>
          </a:r>
          <a:r>
            <a:rPr lang="en-US" sz="1600" b="1" baseline="0">
              <a:solidFill>
                <a:srgbClr val="C00000"/>
              </a:solidFill>
            </a:rPr>
            <a:t> 31</a:t>
          </a:r>
          <a:r>
            <a:rPr lang="en-US" sz="1600" b="1">
              <a:solidFill>
                <a:srgbClr val="C00000"/>
              </a:solidFill>
            </a:rPr>
            <a:t>"</a:t>
          </a:r>
        </a:p>
      </xdr:txBody>
    </xdr:sp>
    <xdr:clientData/>
  </xdr:oneCellAnchor>
  <xdr:oneCellAnchor>
    <xdr:from>
      <xdr:col>0</xdr:col>
      <xdr:colOff>342900</xdr:colOff>
      <xdr:row>12</xdr:row>
      <xdr:rowOff>5523</xdr:rowOff>
    </xdr:from>
    <xdr:ext cx="5880100" cy="150137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DC33DFC-8F05-493B-A2E6-D3A06456850A}"/>
            </a:ext>
          </a:extLst>
        </xdr:cNvPr>
        <xdr:cNvSpPr txBox="1"/>
      </xdr:nvSpPr>
      <xdr:spPr>
        <a:xfrm>
          <a:off x="342900" y="2926523"/>
          <a:ext cx="5880100" cy="1501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800"/>
            <a:t>-NOTCHED</a:t>
          </a:r>
          <a:r>
            <a:rPr lang="en-US" sz="1800" baseline="0"/>
            <a:t> COLLAR AND SKIRT POCKETS ARE CLEAN FINISHED WITH FUSED INTERFACING</a:t>
          </a:r>
        </a:p>
        <a:p>
          <a:endParaRPr lang="en-US" sz="1800" baseline="0"/>
        </a:p>
        <a:p>
          <a:r>
            <a:rPr lang="en-US" sz="1800" baseline="0"/>
            <a:t>-DRESS IS CLEAN FINISHED AT ALL HEMS WITH SELF AS LINING FABRIC</a:t>
          </a:r>
          <a:endParaRPr lang="en-US" sz="1800"/>
        </a:p>
      </xdr:txBody>
    </xdr:sp>
    <xdr:clientData/>
  </xdr:oneCellAnchor>
  <xdr:oneCellAnchor>
    <xdr:from>
      <xdr:col>0</xdr:col>
      <xdr:colOff>479286</xdr:colOff>
      <xdr:row>48</xdr:row>
      <xdr:rowOff>39205</xdr:rowOff>
    </xdr:from>
    <xdr:ext cx="4905514" cy="655949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D95A2BF-4390-4474-824D-5B78F94D62B3}"/>
            </a:ext>
          </a:extLst>
        </xdr:cNvPr>
        <xdr:cNvSpPr txBox="1"/>
      </xdr:nvSpPr>
      <xdr:spPr>
        <a:xfrm>
          <a:off x="479286" y="9818205"/>
          <a:ext cx="4905514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800"/>
            <a:t>-DARTS AT SF OF BODICE AND SKIRT, CF BODICE IS OVERLAPPED AT THE FRONT AS NOTCHED AT SS</a:t>
          </a:r>
        </a:p>
      </xdr:txBody>
    </xdr:sp>
    <xdr:clientData/>
  </xdr:oneCellAnchor>
  <xdr:twoCellAnchor>
    <xdr:from>
      <xdr:col>2</xdr:col>
      <xdr:colOff>533400</xdr:colOff>
      <xdr:row>14</xdr:row>
      <xdr:rowOff>152400</xdr:rowOff>
    </xdr:from>
    <xdr:to>
      <xdr:col>5</xdr:col>
      <xdr:colOff>457200</xdr:colOff>
      <xdr:row>23</xdr:row>
      <xdr:rowOff>139700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FE17A8E4-7778-4AE8-AB9F-5AB66C354CA8}"/>
            </a:ext>
          </a:extLst>
        </xdr:cNvPr>
        <xdr:cNvCxnSpPr/>
      </xdr:nvCxnSpPr>
      <xdr:spPr>
        <a:xfrm>
          <a:off x="1879600" y="3454400"/>
          <a:ext cx="2006600" cy="1701800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546100</xdr:colOff>
      <xdr:row>31</xdr:row>
      <xdr:rowOff>165100</xdr:rowOff>
    </xdr:from>
    <xdr:to>
      <xdr:col>5</xdr:col>
      <xdr:colOff>495300</xdr:colOff>
      <xdr:row>48</xdr:row>
      <xdr:rowOff>12700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57C5FEE4-F638-4891-B636-DA08E85FD7BC}"/>
            </a:ext>
          </a:extLst>
        </xdr:cNvPr>
        <xdr:cNvCxnSpPr/>
      </xdr:nvCxnSpPr>
      <xdr:spPr>
        <a:xfrm flipV="1">
          <a:off x="1892300" y="6705600"/>
          <a:ext cx="2032000" cy="3086100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88900</xdr:colOff>
      <xdr:row>18</xdr:row>
      <xdr:rowOff>101600</xdr:rowOff>
    </xdr:from>
    <xdr:to>
      <xdr:col>7</xdr:col>
      <xdr:colOff>0</xdr:colOff>
      <xdr:row>39</xdr:row>
      <xdr:rowOff>165100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6BB7B753-BFD2-114C-AC2E-A4A22BEE104E}"/>
            </a:ext>
          </a:extLst>
        </xdr:cNvPr>
        <xdr:cNvCxnSpPr/>
      </xdr:nvCxnSpPr>
      <xdr:spPr>
        <a:xfrm flipH="1">
          <a:off x="4521200" y="4165600"/>
          <a:ext cx="584200" cy="4064000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723900</xdr:colOff>
      <xdr:row>15</xdr:row>
      <xdr:rowOff>152400</xdr:rowOff>
    </xdr:from>
    <xdr:ext cx="3797300" cy="655949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C4A2F58-6A0B-1949-82BE-DAECFEC623B1}"/>
            </a:ext>
          </a:extLst>
        </xdr:cNvPr>
        <xdr:cNvSpPr txBox="1"/>
      </xdr:nvSpPr>
      <xdr:spPr>
        <a:xfrm>
          <a:off x="6502400" y="3644900"/>
          <a:ext cx="3797300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800"/>
            <a:t>-CF</a:t>
          </a:r>
          <a:r>
            <a:rPr lang="en-US" sz="1800" baseline="0"/>
            <a:t> IS OVERLAPPED WITH RIGHT ON TOP AND TOPSTITCHED @ 1/8" W</a:t>
          </a:r>
        </a:p>
      </xdr:txBody>
    </xdr:sp>
    <xdr:clientData/>
  </xdr:oneCellAnchor>
  <xdr:oneCellAnchor>
    <xdr:from>
      <xdr:col>8</xdr:col>
      <xdr:colOff>292100</xdr:colOff>
      <xdr:row>42</xdr:row>
      <xdr:rowOff>25401</xdr:rowOff>
    </xdr:from>
    <xdr:ext cx="4241800" cy="150137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C2BA771-7920-384E-84BE-F9079CCD19FD}"/>
            </a:ext>
          </a:extLst>
        </xdr:cNvPr>
        <xdr:cNvSpPr txBox="1"/>
      </xdr:nvSpPr>
      <xdr:spPr>
        <a:xfrm>
          <a:off x="6070600" y="8661401"/>
          <a:ext cx="4241800" cy="1501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800"/>
            <a:t>-2-PIECE SLEEVE</a:t>
          </a:r>
          <a:endParaRPr lang="en-US" sz="1800" baseline="0"/>
        </a:p>
        <a:p>
          <a:r>
            <a:rPr lang="en-US" sz="1800" baseline="0"/>
            <a:t>-SHOULDER PADS ARE SANDWICHED BETWEEN SELF AND LINING AND FUSED IN PLACE</a:t>
          </a:r>
        </a:p>
        <a:p>
          <a:endParaRPr lang="en-US" sz="1800" baseline="0"/>
        </a:p>
      </xdr:txBody>
    </xdr:sp>
    <xdr:clientData/>
  </xdr:oneCellAnchor>
  <xdr:twoCellAnchor>
    <xdr:from>
      <xdr:col>6</xdr:col>
      <xdr:colOff>152400</xdr:colOff>
      <xdr:row>26</xdr:row>
      <xdr:rowOff>0</xdr:rowOff>
    </xdr:from>
    <xdr:to>
      <xdr:col>8</xdr:col>
      <xdr:colOff>279400</xdr:colOff>
      <xdr:row>44</xdr:row>
      <xdr:rowOff>12700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23C0CBD4-2436-534E-8AF2-F24B66E5FF2E}"/>
            </a:ext>
          </a:extLst>
        </xdr:cNvPr>
        <xdr:cNvCxnSpPr/>
      </xdr:nvCxnSpPr>
      <xdr:spPr>
        <a:xfrm flipH="1" flipV="1">
          <a:off x="4584700" y="5588000"/>
          <a:ext cx="1473200" cy="3441700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165100</xdr:colOff>
      <xdr:row>18</xdr:row>
      <xdr:rowOff>127000</xdr:rowOff>
    </xdr:from>
    <xdr:to>
      <xdr:col>11</xdr:col>
      <xdr:colOff>622300</xdr:colOff>
      <xdr:row>30</xdr:row>
      <xdr:rowOff>101600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B056074-DEC0-984E-A4AF-14EEEBDEA19F}"/>
            </a:ext>
          </a:extLst>
        </xdr:cNvPr>
        <xdr:cNvCxnSpPr/>
      </xdr:nvCxnSpPr>
      <xdr:spPr>
        <a:xfrm flipH="1">
          <a:off x="3594100" y="4191000"/>
          <a:ext cx="4876800" cy="2260600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406400</xdr:colOff>
      <xdr:row>14</xdr:row>
      <xdr:rowOff>127000</xdr:rowOff>
    </xdr:from>
    <xdr:to>
      <xdr:col>4</xdr:col>
      <xdr:colOff>254000</xdr:colOff>
      <xdr:row>33</xdr:row>
      <xdr:rowOff>50800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D1CFAA01-3ED7-0544-8FDE-40FB109BC752}"/>
            </a:ext>
          </a:extLst>
        </xdr:cNvPr>
        <xdr:cNvCxnSpPr/>
      </xdr:nvCxnSpPr>
      <xdr:spPr>
        <a:xfrm>
          <a:off x="1752600" y="3429000"/>
          <a:ext cx="1257300" cy="3543300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317500</xdr:colOff>
      <xdr:row>19</xdr:row>
      <xdr:rowOff>88900</xdr:rowOff>
    </xdr:from>
    <xdr:to>
      <xdr:col>3</xdr:col>
      <xdr:colOff>469900</xdr:colOff>
      <xdr:row>40</xdr:row>
      <xdr:rowOff>165100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62A5A34F-96B0-B540-BEA8-531EF4E41C2C}"/>
            </a:ext>
          </a:extLst>
        </xdr:cNvPr>
        <xdr:cNvCxnSpPr/>
      </xdr:nvCxnSpPr>
      <xdr:spPr>
        <a:xfrm>
          <a:off x="990600" y="4343400"/>
          <a:ext cx="1498600" cy="4076700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101600</xdr:colOff>
      <xdr:row>0</xdr:row>
      <xdr:rowOff>88900</xdr:rowOff>
    </xdr:from>
    <xdr:to>
      <xdr:col>2</xdr:col>
      <xdr:colOff>417355</xdr:colOff>
      <xdr:row>1</xdr:row>
      <xdr:rowOff>26854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31F6436D-F267-F941-8BEC-6EBCA8D32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4700" y="88900"/>
          <a:ext cx="988855" cy="4459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290355</xdr:colOff>
      <xdr:row>0</xdr:row>
      <xdr:rowOff>445954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B2C2C8-A9F0-BC42-A789-3FCF453BB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0"/>
          <a:ext cx="988855" cy="4459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264955</xdr:colOff>
      <xdr:row>0</xdr:row>
      <xdr:rowOff>445954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A3AA6A-80C3-C545-BDB5-76D753DEA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88855" cy="4459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290355</xdr:colOff>
      <xdr:row>0</xdr:row>
      <xdr:rowOff>445954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018E5F-66EA-7340-BF7D-A81E5FC9B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0"/>
          <a:ext cx="988855" cy="44595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518955</xdr:colOff>
      <xdr:row>0</xdr:row>
      <xdr:rowOff>445954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F7F8EC-5075-3E47-9B00-D107E6AB6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88855" cy="4459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131792</xdr:colOff>
      <xdr:row>12</xdr:row>
      <xdr:rowOff>131792</xdr:rowOff>
    </xdr:from>
    <xdr:to>
      <xdr:col>11</xdr:col>
      <xdr:colOff>341087</xdr:colOff>
      <xdr:row>24</xdr:row>
      <xdr:rowOff>171484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DEDEE2-2095-9D43-9400-683E88287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849" y="2408207"/>
          <a:ext cx="2845144" cy="4352900"/>
        </a:xfrm>
        <a:prstGeom prst="rect">
          <a:avLst/>
        </a:prstGeom>
      </xdr:spPr>
    </xdr:pic>
    <xdr:clientData/>
  </xdr:twoCellAnchor>
  <xdr:twoCellAnchor editAs="oneCell">
    <xdr:from>
      <xdr:col>0</xdr:col>
      <xdr:colOff>35942</xdr:colOff>
      <xdr:row>0</xdr:row>
      <xdr:rowOff>0</xdr:rowOff>
    </xdr:from>
    <xdr:to>
      <xdr:col>1</xdr:col>
      <xdr:colOff>443301</xdr:colOff>
      <xdr:row>0</xdr:row>
      <xdr:rowOff>445954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704662B-2354-634A-AC85-FDBFE9970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42" y="0"/>
          <a:ext cx="874623" cy="44595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585303</xdr:colOff>
      <xdr:row>8</xdr:row>
      <xdr:rowOff>187739</xdr:rowOff>
    </xdr:from>
    <xdr:to>
      <xdr:col>4</xdr:col>
      <xdr:colOff>305143</xdr:colOff>
      <xdr:row>9</xdr:row>
      <xdr:rowOff>1768726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D279BE3-3380-A242-8C87-5A6CD05FC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0173" y="1800087"/>
          <a:ext cx="2845144" cy="4352900"/>
        </a:xfrm>
        <a:prstGeom prst="rect">
          <a:avLst/>
        </a:prstGeom>
      </xdr:spPr>
    </xdr:pic>
    <xdr:clientData/>
  </xdr:twoCellAnchor>
  <xdr:twoCellAnchor editAs="oneCell">
    <xdr:from>
      <xdr:col>6</xdr:col>
      <xdr:colOff>218706</xdr:colOff>
      <xdr:row>8</xdr:row>
      <xdr:rowOff>242956</xdr:rowOff>
    </xdr:from>
    <xdr:to>
      <xdr:col>10</xdr:col>
      <xdr:colOff>322272</xdr:colOff>
      <xdr:row>9</xdr:row>
      <xdr:rowOff>1170820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2DA5C69-071C-F047-9350-D2B010589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44097" y="1855304"/>
          <a:ext cx="2754001" cy="3699777"/>
        </a:xfrm>
        <a:prstGeom prst="rect">
          <a:avLst/>
        </a:prstGeom>
      </xdr:spPr>
    </xdr:pic>
    <xdr:clientData/>
  </xdr:twoCellAnchor>
  <xdr:twoCellAnchor editAs="oneCell">
    <xdr:from>
      <xdr:col>0</xdr:col>
      <xdr:colOff>77305</xdr:colOff>
      <xdr:row>0</xdr:row>
      <xdr:rowOff>0</xdr:rowOff>
    </xdr:from>
    <xdr:to>
      <xdr:col>1</xdr:col>
      <xdr:colOff>591290</xdr:colOff>
      <xdr:row>0</xdr:row>
      <xdr:rowOff>445954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E7AC5A6-7CC2-AB4C-BEFB-69E6A62CD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305" y="0"/>
          <a:ext cx="988855" cy="4459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view="pageLayout" zoomScale="131" zoomScalePageLayoutView="131" workbookViewId="0">
      <selection activeCell="J3" sqref="J3:N3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363"/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5"/>
    </row>
    <row r="2" spans="1:14" s="16" customFormat="1" x14ac:dyDescent="0.15">
      <c r="A2" s="394" t="s">
        <v>0</v>
      </c>
      <c r="B2" s="393"/>
      <c r="C2" s="382" t="s">
        <v>143</v>
      </c>
      <c r="D2" s="382"/>
      <c r="E2" s="382"/>
      <c r="F2" s="382"/>
      <c r="G2" s="382"/>
      <c r="H2" s="393" t="s">
        <v>6</v>
      </c>
      <c r="I2" s="393"/>
      <c r="J2" s="381"/>
      <c r="K2" s="382"/>
      <c r="L2" s="382"/>
      <c r="M2" s="382"/>
      <c r="N2" s="383"/>
    </row>
    <row r="3" spans="1:14" s="16" customFormat="1" x14ac:dyDescent="0.15">
      <c r="A3" s="389" t="s">
        <v>1</v>
      </c>
      <c r="B3" s="390"/>
      <c r="C3" s="366" t="s">
        <v>156</v>
      </c>
      <c r="D3" s="366"/>
      <c r="E3" s="366"/>
      <c r="F3" s="366"/>
      <c r="G3" s="366"/>
      <c r="H3" s="390" t="s">
        <v>7</v>
      </c>
      <c r="I3" s="390"/>
      <c r="J3" s="366" t="s">
        <v>164</v>
      </c>
      <c r="K3" s="366"/>
      <c r="L3" s="366"/>
      <c r="M3" s="366"/>
      <c r="N3" s="384"/>
    </row>
    <row r="4" spans="1:14" s="16" customFormat="1" x14ac:dyDescent="0.15">
      <c r="A4" s="389" t="s">
        <v>2</v>
      </c>
      <c r="B4" s="390"/>
      <c r="C4" s="366" t="s">
        <v>141</v>
      </c>
      <c r="D4" s="366"/>
      <c r="E4" s="366"/>
      <c r="F4" s="366"/>
      <c r="G4" s="366"/>
      <c r="H4" s="390" t="s">
        <v>8</v>
      </c>
      <c r="I4" s="390"/>
      <c r="J4" s="386">
        <v>44689</v>
      </c>
      <c r="K4" s="386"/>
      <c r="L4" s="386"/>
      <c r="M4" s="386"/>
      <c r="N4" s="387"/>
    </row>
    <row r="5" spans="1:14" s="16" customFormat="1" x14ac:dyDescent="0.15">
      <c r="A5" s="389" t="s">
        <v>3</v>
      </c>
      <c r="B5" s="390"/>
      <c r="C5" s="366"/>
      <c r="D5" s="366"/>
      <c r="E5" s="366"/>
      <c r="F5" s="366"/>
      <c r="G5" s="366"/>
      <c r="H5" s="390" t="s">
        <v>9</v>
      </c>
      <c r="I5" s="390"/>
      <c r="J5" s="386">
        <v>44689</v>
      </c>
      <c r="K5" s="386"/>
      <c r="L5" s="386"/>
      <c r="M5" s="386"/>
      <c r="N5" s="387"/>
    </row>
    <row r="6" spans="1:14" s="16" customFormat="1" x14ac:dyDescent="0.15">
      <c r="A6" s="389" t="s">
        <v>4</v>
      </c>
      <c r="B6" s="390"/>
      <c r="C6" s="366" t="s">
        <v>92</v>
      </c>
      <c r="D6" s="366"/>
      <c r="E6" s="366"/>
      <c r="F6" s="366"/>
      <c r="G6" s="366"/>
      <c r="H6" s="390" t="s">
        <v>10</v>
      </c>
      <c r="I6" s="390"/>
      <c r="J6" s="366" t="s">
        <v>92</v>
      </c>
      <c r="K6" s="366"/>
      <c r="L6" s="366"/>
      <c r="M6" s="366"/>
      <c r="N6" s="384"/>
    </row>
    <row r="7" spans="1:14" s="16" customFormat="1" ht="13" thickBot="1" x14ac:dyDescent="0.2">
      <c r="A7" s="391" t="s">
        <v>5</v>
      </c>
      <c r="B7" s="392"/>
      <c r="C7" s="380"/>
      <c r="D7" s="380"/>
      <c r="E7" s="380"/>
      <c r="F7" s="380"/>
      <c r="G7" s="380"/>
      <c r="H7" s="392" t="s">
        <v>11</v>
      </c>
      <c r="I7" s="392"/>
      <c r="J7" s="380"/>
      <c r="K7" s="380"/>
      <c r="L7" s="380"/>
      <c r="M7" s="380"/>
      <c r="N7" s="388"/>
    </row>
    <row r="8" spans="1:14" ht="20.5" customHeight="1" thickBot="1" x14ac:dyDescent="0.2">
      <c r="A8" s="367" t="s">
        <v>12</v>
      </c>
      <c r="B8" s="368"/>
      <c r="C8" s="368"/>
      <c r="D8" s="368"/>
      <c r="E8" s="368"/>
      <c r="F8" s="368"/>
      <c r="G8" s="369"/>
      <c r="H8" s="35" t="s">
        <v>13</v>
      </c>
      <c r="I8" s="368" t="s">
        <v>14</v>
      </c>
      <c r="J8" s="368"/>
      <c r="K8" s="368"/>
      <c r="L8" s="368"/>
      <c r="M8" s="368"/>
      <c r="N8" s="36" t="s">
        <v>15</v>
      </c>
    </row>
    <row r="9" spans="1:14" ht="28.25" customHeight="1" x14ac:dyDescent="0.15">
      <c r="A9" s="370"/>
      <c r="B9" s="371"/>
      <c r="C9" s="371"/>
      <c r="D9" s="371"/>
      <c r="E9" s="371"/>
      <c r="F9" s="371"/>
      <c r="G9" s="372"/>
      <c r="H9" s="2">
        <v>44324</v>
      </c>
      <c r="I9" s="379" t="s">
        <v>129</v>
      </c>
      <c r="J9" s="379"/>
      <c r="K9" s="379"/>
      <c r="L9" s="379"/>
      <c r="M9" s="379"/>
      <c r="N9" s="5" t="s">
        <v>91</v>
      </c>
    </row>
    <row r="10" spans="1:14" ht="28.25" customHeight="1" x14ac:dyDescent="0.15">
      <c r="A10" s="373"/>
      <c r="B10" s="374"/>
      <c r="C10" s="374"/>
      <c r="D10" s="374"/>
      <c r="E10" s="374"/>
      <c r="F10" s="374"/>
      <c r="G10" s="375"/>
      <c r="H10" s="3"/>
      <c r="I10" s="366"/>
      <c r="J10" s="366"/>
      <c r="K10" s="366"/>
      <c r="L10" s="366"/>
      <c r="M10" s="366"/>
      <c r="N10" s="6"/>
    </row>
    <row r="11" spans="1:14" ht="28.25" customHeight="1" x14ac:dyDescent="0.15">
      <c r="A11" s="373"/>
      <c r="B11" s="374"/>
      <c r="C11" s="374"/>
      <c r="D11" s="374"/>
      <c r="E11" s="374"/>
      <c r="F11" s="374"/>
      <c r="G11" s="375"/>
      <c r="H11" s="3"/>
      <c r="I11" s="366"/>
      <c r="J11" s="366"/>
      <c r="K11" s="366"/>
      <c r="L11" s="366"/>
      <c r="M11" s="366"/>
      <c r="N11" s="6"/>
    </row>
    <row r="12" spans="1:14" ht="28.25" customHeight="1" x14ac:dyDescent="0.15">
      <c r="A12" s="373"/>
      <c r="B12" s="374"/>
      <c r="C12" s="374"/>
      <c r="D12" s="374"/>
      <c r="E12" s="374"/>
      <c r="F12" s="374"/>
      <c r="G12" s="375"/>
      <c r="H12" s="3"/>
      <c r="I12" s="366"/>
      <c r="J12" s="366"/>
      <c r="K12" s="366"/>
      <c r="L12" s="366"/>
      <c r="M12" s="366"/>
      <c r="N12" s="6"/>
    </row>
    <row r="13" spans="1:14" ht="28.25" customHeight="1" x14ac:dyDescent="0.15">
      <c r="A13" s="373"/>
      <c r="B13" s="374"/>
      <c r="C13" s="374"/>
      <c r="D13" s="374"/>
      <c r="E13" s="374"/>
      <c r="F13" s="374"/>
      <c r="G13" s="375"/>
      <c r="H13" s="3"/>
      <c r="I13" s="366"/>
      <c r="J13" s="366"/>
      <c r="K13" s="366"/>
      <c r="L13" s="366"/>
      <c r="M13" s="366"/>
      <c r="N13" s="6"/>
    </row>
    <row r="14" spans="1:14" ht="28.25" customHeight="1" x14ac:dyDescent="0.15">
      <c r="A14" s="373"/>
      <c r="B14" s="374"/>
      <c r="C14" s="374"/>
      <c r="D14" s="374"/>
      <c r="E14" s="374"/>
      <c r="F14" s="374"/>
      <c r="G14" s="375"/>
      <c r="H14" s="3"/>
      <c r="I14" s="366"/>
      <c r="J14" s="366"/>
      <c r="K14" s="366"/>
      <c r="L14" s="366"/>
      <c r="M14" s="366"/>
      <c r="N14" s="6"/>
    </row>
    <row r="15" spans="1:14" ht="28.25" customHeight="1" x14ac:dyDescent="0.15">
      <c r="A15" s="373"/>
      <c r="B15" s="374"/>
      <c r="C15" s="374"/>
      <c r="D15" s="374"/>
      <c r="E15" s="374"/>
      <c r="F15" s="374"/>
      <c r="G15" s="375"/>
      <c r="H15" s="3"/>
      <c r="I15" s="366"/>
      <c r="J15" s="366"/>
      <c r="K15" s="366"/>
      <c r="L15" s="366"/>
      <c r="M15" s="366"/>
      <c r="N15" s="6"/>
    </row>
    <row r="16" spans="1:14" ht="28.25" customHeight="1" x14ac:dyDescent="0.15">
      <c r="A16" s="373"/>
      <c r="B16" s="374"/>
      <c r="C16" s="374"/>
      <c r="D16" s="374"/>
      <c r="E16" s="374"/>
      <c r="F16" s="374"/>
      <c r="G16" s="375"/>
      <c r="H16" s="3"/>
      <c r="I16" s="366"/>
      <c r="J16" s="366"/>
      <c r="K16" s="366"/>
      <c r="L16" s="366"/>
      <c r="M16" s="366"/>
      <c r="N16" s="6"/>
    </row>
    <row r="17" spans="1:14" ht="28.25" customHeight="1" x14ac:dyDescent="0.15">
      <c r="A17" s="373"/>
      <c r="B17" s="374"/>
      <c r="C17" s="374"/>
      <c r="D17" s="374"/>
      <c r="E17" s="374"/>
      <c r="F17" s="374"/>
      <c r="G17" s="375"/>
      <c r="H17" s="3"/>
      <c r="I17" s="366"/>
      <c r="J17" s="366"/>
      <c r="K17" s="366"/>
      <c r="L17" s="366"/>
      <c r="M17" s="366"/>
      <c r="N17" s="6"/>
    </row>
    <row r="18" spans="1:14" ht="28.25" customHeight="1" x14ac:dyDescent="0.15">
      <c r="A18" s="373"/>
      <c r="B18" s="374"/>
      <c r="C18" s="374"/>
      <c r="D18" s="374"/>
      <c r="E18" s="374"/>
      <c r="F18" s="374"/>
      <c r="G18" s="375"/>
      <c r="H18" s="3"/>
      <c r="I18" s="366"/>
      <c r="J18" s="366"/>
      <c r="K18" s="366"/>
      <c r="L18" s="366"/>
      <c r="M18" s="366"/>
      <c r="N18" s="6"/>
    </row>
    <row r="19" spans="1:14" ht="28.25" customHeight="1" x14ac:dyDescent="0.15">
      <c r="A19" s="373"/>
      <c r="B19" s="374"/>
      <c r="C19" s="374"/>
      <c r="D19" s="374"/>
      <c r="E19" s="374"/>
      <c r="F19" s="374"/>
      <c r="G19" s="375"/>
      <c r="H19" s="3"/>
      <c r="I19" s="366"/>
      <c r="J19" s="366"/>
      <c r="K19" s="366"/>
      <c r="L19" s="366"/>
      <c r="M19" s="366"/>
      <c r="N19" s="6"/>
    </row>
    <row r="20" spans="1:14" ht="28.25" customHeight="1" x14ac:dyDescent="0.15">
      <c r="A20" s="373"/>
      <c r="B20" s="374"/>
      <c r="C20" s="374"/>
      <c r="D20" s="374"/>
      <c r="E20" s="374"/>
      <c r="F20" s="374"/>
      <c r="G20" s="375"/>
      <c r="H20" s="3"/>
      <c r="I20" s="366"/>
      <c r="J20" s="366"/>
      <c r="K20" s="366"/>
      <c r="L20" s="366"/>
      <c r="M20" s="366"/>
      <c r="N20" s="6"/>
    </row>
    <row r="21" spans="1:14" ht="28.25" customHeight="1" x14ac:dyDescent="0.15">
      <c r="A21" s="373"/>
      <c r="B21" s="374"/>
      <c r="C21" s="374"/>
      <c r="D21" s="374"/>
      <c r="E21" s="374"/>
      <c r="F21" s="374"/>
      <c r="G21" s="375"/>
      <c r="H21" s="3"/>
      <c r="I21" s="366"/>
      <c r="J21" s="366"/>
      <c r="K21" s="366"/>
      <c r="L21" s="366"/>
      <c r="M21" s="366"/>
      <c r="N21" s="6"/>
    </row>
    <row r="22" spans="1:14" ht="28.25" customHeight="1" x14ac:dyDescent="0.15">
      <c r="A22" s="373"/>
      <c r="B22" s="374"/>
      <c r="C22" s="374"/>
      <c r="D22" s="374"/>
      <c r="E22" s="374"/>
      <c r="F22" s="374"/>
      <c r="G22" s="375"/>
      <c r="H22" s="3"/>
      <c r="I22" s="366"/>
      <c r="J22" s="366"/>
      <c r="K22" s="366"/>
      <c r="L22" s="366"/>
      <c r="M22" s="366"/>
      <c r="N22" s="6"/>
    </row>
    <row r="23" spans="1:14" ht="28.25" customHeight="1" thickBot="1" x14ac:dyDescent="0.2">
      <c r="A23" s="376"/>
      <c r="B23" s="377"/>
      <c r="C23" s="377"/>
      <c r="D23" s="377"/>
      <c r="E23" s="377"/>
      <c r="F23" s="377"/>
      <c r="G23" s="378"/>
      <c r="H23" s="4"/>
      <c r="I23" s="385"/>
      <c r="J23" s="385"/>
      <c r="K23" s="385"/>
      <c r="L23" s="385"/>
      <c r="M23" s="385"/>
      <c r="N23" s="7"/>
    </row>
    <row r="24" spans="1:14" ht="28.25" customHeight="1" x14ac:dyDescent="0.15"/>
    <row r="25" spans="1:14" ht="28.25" customHeight="1" x14ac:dyDescent="0.15"/>
    <row r="26" spans="1:14" ht="28.25" customHeight="1" x14ac:dyDescent="0.15"/>
    <row r="27" spans="1:14" ht="28.25" customHeight="1" x14ac:dyDescent="0.15"/>
    <row r="28" spans="1:14" ht="28.25" customHeight="1" x14ac:dyDescent="0.15"/>
    <row r="29" spans="1:14" ht="28.25" customHeight="1" x14ac:dyDescent="0.15"/>
    <row r="30" spans="1:14" ht="28.25" customHeight="1" x14ac:dyDescent="0.15"/>
    <row r="31" spans="1:14" ht="28.25" customHeight="1" x14ac:dyDescent="0.15"/>
    <row r="32" spans="1:14" ht="28.25" customHeight="1" x14ac:dyDescent="0.15"/>
    <row r="33" ht="28.25" customHeight="1" x14ac:dyDescent="0.15"/>
    <row r="34" ht="28.25" customHeight="1" x14ac:dyDescent="0.15"/>
    <row r="35" ht="28.25" customHeight="1" x14ac:dyDescent="0.15"/>
    <row r="36" ht="28.25" customHeight="1" x14ac:dyDescent="0.15"/>
    <row r="37" ht="28.25" customHeight="1" x14ac:dyDescent="0.15"/>
  </sheetData>
  <mergeCells count="43">
    <mergeCell ref="C2:G2"/>
    <mergeCell ref="C3:G3"/>
    <mergeCell ref="A2:B2"/>
    <mergeCell ref="A3:B3"/>
    <mergeCell ref="A4:B4"/>
    <mergeCell ref="C4:G4"/>
    <mergeCell ref="H2:I2"/>
    <mergeCell ref="H3:I3"/>
    <mergeCell ref="H4:I4"/>
    <mergeCell ref="H5:I5"/>
    <mergeCell ref="H6:I6"/>
    <mergeCell ref="J4:N4"/>
    <mergeCell ref="J5:N5"/>
    <mergeCell ref="J6:N6"/>
    <mergeCell ref="J7:N7"/>
    <mergeCell ref="A6:B6"/>
    <mergeCell ref="A7:B7"/>
    <mergeCell ref="H7:I7"/>
    <mergeCell ref="A5:B5"/>
    <mergeCell ref="C5:G5"/>
    <mergeCell ref="I23:M23"/>
    <mergeCell ref="I13:M13"/>
    <mergeCell ref="I14:M14"/>
    <mergeCell ref="I15:M15"/>
    <mergeCell ref="I16:M16"/>
    <mergeCell ref="I17:M17"/>
    <mergeCell ref="I18:M18"/>
    <mergeCell ref="A1:N1"/>
    <mergeCell ref="I19:M19"/>
    <mergeCell ref="I20:M20"/>
    <mergeCell ref="I21:M21"/>
    <mergeCell ref="A8:G8"/>
    <mergeCell ref="A9:G23"/>
    <mergeCell ref="I8:M8"/>
    <mergeCell ref="I9:M9"/>
    <mergeCell ref="I10:M10"/>
    <mergeCell ref="I11:M11"/>
    <mergeCell ref="I12:M12"/>
    <mergeCell ref="C6:G6"/>
    <mergeCell ref="C7:G7"/>
    <mergeCell ref="J2:N2"/>
    <mergeCell ref="J3:N3"/>
    <mergeCell ref="I22:M22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view="pageLayout" workbookViewId="0">
      <selection sqref="A1:N1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402" t="s">
        <v>21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4"/>
    </row>
    <row r="2" spans="1:14" s="16" customFormat="1" x14ac:dyDescent="0.15">
      <c r="A2" s="394" t="s">
        <v>0</v>
      </c>
      <c r="B2" s="393"/>
      <c r="C2" s="398" t="str">
        <f>'COVER PAGE'!C2:G2</f>
        <v>OHPD4184</v>
      </c>
      <c r="D2" s="398"/>
      <c r="E2" s="398"/>
      <c r="F2" s="398"/>
      <c r="G2" s="398"/>
      <c r="H2" s="393" t="s">
        <v>6</v>
      </c>
      <c r="I2" s="393"/>
      <c r="J2" s="399">
        <f>'COVER PAGE'!J2:N2</f>
        <v>0</v>
      </c>
      <c r="K2" s="399"/>
      <c r="L2" s="399"/>
      <c r="M2" s="399"/>
      <c r="N2" s="400"/>
    </row>
    <row r="3" spans="1:14" s="16" customFormat="1" x14ac:dyDescent="0.15">
      <c r="A3" s="389" t="s">
        <v>1</v>
      </c>
      <c r="B3" s="390"/>
      <c r="C3" s="395" t="str">
        <f>'COVER PAGE'!C3:G3</f>
        <v>BACK ON THE BLOCK CUT OUT BLAZER DRESS</v>
      </c>
      <c r="D3" s="395"/>
      <c r="E3" s="395"/>
      <c r="F3" s="395"/>
      <c r="G3" s="395"/>
      <c r="H3" s="390" t="s">
        <v>7</v>
      </c>
      <c r="I3" s="390"/>
      <c r="J3" s="395" t="str">
        <f>'COVER PAGE'!J3:N3</f>
        <v>0, 2, 4, 6, 8, 10, 12 AMERICAN</v>
      </c>
      <c r="K3" s="395"/>
      <c r="L3" s="395"/>
      <c r="M3" s="395"/>
      <c r="N3" s="401"/>
    </row>
    <row r="4" spans="1:14" s="16" customFormat="1" x14ac:dyDescent="0.15">
      <c r="A4" s="389" t="s">
        <v>2</v>
      </c>
      <c r="B4" s="390"/>
      <c r="C4" s="395" t="str">
        <f>'COVER PAGE'!C4:G4</f>
        <v>LINE 1-2022</v>
      </c>
      <c r="D4" s="395"/>
      <c r="E4" s="395"/>
      <c r="F4" s="395"/>
      <c r="G4" s="395"/>
      <c r="H4" s="390" t="s">
        <v>8</v>
      </c>
      <c r="I4" s="390"/>
      <c r="J4" s="396">
        <f>'COVER PAGE'!J4:N4</f>
        <v>44689</v>
      </c>
      <c r="K4" s="396"/>
      <c r="L4" s="396"/>
      <c r="M4" s="396"/>
      <c r="N4" s="397"/>
    </row>
    <row r="5" spans="1:14" s="16" customFormat="1" x14ac:dyDescent="0.15">
      <c r="A5" s="389" t="s">
        <v>3</v>
      </c>
      <c r="B5" s="390"/>
      <c r="C5" s="395">
        <f>'COVER PAGE'!C5:G5</f>
        <v>0</v>
      </c>
      <c r="D5" s="395"/>
      <c r="E5" s="395"/>
      <c r="F5" s="395"/>
      <c r="G5" s="395"/>
      <c r="H5" s="390" t="s">
        <v>9</v>
      </c>
      <c r="I5" s="390"/>
      <c r="J5" s="396">
        <f>'COVER PAGE'!J5:N5</f>
        <v>44689</v>
      </c>
      <c r="K5" s="396"/>
      <c r="L5" s="396"/>
      <c r="M5" s="396"/>
      <c r="N5" s="397"/>
    </row>
    <row r="6" spans="1:14" s="16" customFormat="1" x14ac:dyDescent="0.15">
      <c r="A6" s="389" t="s">
        <v>4</v>
      </c>
      <c r="B6" s="390"/>
      <c r="C6" s="395" t="str">
        <f>'COVER PAGE'!C6:G6</f>
        <v>LISA BURKE</v>
      </c>
      <c r="D6" s="395"/>
      <c r="E6" s="395"/>
      <c r="F6" s="395"/>
      <c r="G6" s="395"/>
      <c r="H6" s="390" t="s">
        <v>10</v>
      </c>
      <c r="I6" s="390"/>
      <c r="J6" s="395" t="str">
        <f>'COVER PAGE'!J6:N6</f>
        <v>LISA BURKE</v>
      </c>
      <c r="K6" s="395"/>
      <c r="L6" s="395"/>
      <c r="M6" s="395"/>
      <c r="N6" s="401"/>
    </row>
    <row r="7" spans="1:14" s="16" customFormat="1" ht="13" thickBot="1" x14ac:dyDescent="0.2">
      <c r="A7" s="412" t="s">
        <v>5</v>
      </c>
      <c r="B7" s="413"/>
      <c r="C7" s="414">
        <f>'COVER PAGE'!C7:G7</f>
        <v>0</v>
      </c>
      <c r="D7" s="414"/>
      <c r="E7" s="414"/>
      <c r="F7" s="414"/>
      <c r="G7" s="414"/>
      <c r="H7" s="413" t="s">
        <v>11</v>
      </c>
      <c r="I7" s="413"/>
      <c r="J7" s="414">
        <f>'COVER PAGE'!J7:N7</f>
        <v>0</v>
      </c>
      <c r="K7" s="414"/>
      <c r="L7" s="414"/>
      <c r="M7" s="414"/>
      <c r="N7" s="415"/>
    </row>
    <row r="8" spans="1:14" ht="27" thickBot="1" x14ac:dyDescent="0.2">
      <c r="A8" s="416" t="s">
        <v>34</v>
      </c>
      <c r="B8" s="417"/>
      <c r="C8" s="417"/>
      <c r="D8" s="417"/>
      <c r="E8" s="417"/>
      <c r="F8" s="417"/>
      <c r="G8" s="417"/>
      <c r="H8" s="418"/>
      <c r="I8" s="39" t="s">
        <v>35</v>
      </c>
      <c r="J8" s="39" t="s">
        <v>36</v>
      </c>
      <c r="K8" s="39" t="s">
        <v>37</v>
      </c>
      <c r="L8" s="39" t="s">
        <v>38</v>
      </c>
      <c r="M8" s="39" t="s">
        <v>39</v>
      </c>
      <c r="N8" s="40" t="s">
        <v>40</v>
      </c>
    </row>
    <row r="9" spans="1:14" ht="12" customHeight="1" x14ac:dyDescent="0.15">
      <c r="A9" s="419" t="s">
        <v>41</v>
      </c>
      <c r="B9" s="422" t="s">
        <v>42</v>
      </c>
      <c r="C9" s="423"/>
      <c r="D9" s="424"/>
      <c r="E9" s="424"/>
      <c r="F9" s="424"/>
      <c r="G9" s="424"/>
      <c r="H9" s="425"/>
      <c r="I9" s="426"/>
      <c r="J9" s="426"/>
      <c r="K9" s="426"/>
      <c r="L9" s="426"/>
      <c r="M9" s="426"/>
      <c r="N9" s="405"/>
    </row>
    <row r="10" spans="1:14" ht="12" customHeight="1" x14ac:dyDescent="0.15">
      <c r="A10" s="420"/>
      <c r="B10" s="408" t="s">
        <v>11</v>
      </c>
      <c r="C10" s="409"/>
      <c r="D10" s="410"/>
      <c r="E10" s="410"/>
      <c r="F10" s="410"/>
      <c r="G10" s="410"/>
      <c r="H10" s="411"/>
      <c r="I10" s="427"/>
      <c r="J10" s="427"/>
      <c r="K10" s="427"/>
      <c r="L10" s="427"/>
      <c r="M10" s="427"/>
      <c r="N10" s="406"/>
    </row>
    <row r="11" spans="1:14" ht="12" customHeight="1" x14ac:dyDescent="0.15">
      <c r="A11" s="420"/>
      <c r="B11" s="408" t="s">
        <v>43</v>
      </c>
      <c r="C11" s="409"/>
      <c r="D11" s="410"/>
      <c r="E11" s="410"/>
      <c r="F11" s="410"/>
      <c r="G11" s="410"/>
      <c r="H11" s="411"/>
      <c r="I11" s="427"/>
      <c r="J11" s="427"/>
      <c r="K11" s="427"/>
      <c r="L11" s="427"/>
      <c r="M11" s="427"/>
      <c r="N11" s="406"/>
    </row>
    <row r="12" spans="1:14" ht="12" customHeight="1" x14ac:dyDescent="0.15">
      <c r="A12" s="420"/>
      <c r="B12" s="408" t="s">
        <v>44</v>
      </c>
      <c r="C12" s="409"/>
      <c r="D12" s="410"/>
      <c r="E12" s="410"/>
      <c r="F12" s="410"/>
      <c r="G12" s="410"/>
      <c r="H12" s="411"/>
      <c r="I12" s="427"/>
      <c r="J12" s="427"/>
      <c r="K12" s="427"/>
      <c r="L12" s="427"/>
      <c r="M12" s="427"/>
      <c r="N12" s="406"/>
    </row>
    <row r="13" spans="1:14" ht="12" customHeight="1" thickBot="1" x14ac:dyDescent="0.2">
      <c r="A13" s="421"/>
      <c r="B13" s="429" t="s">
        <v>45</v>
      </c>
      <c r="C13" s="430"/>
      <c r="D13" s="431"/>
      <c r="E13" s="431"/>
      <c r="F13" s="431"/>
      <c r="G13" s="431"/>
      <c r="H13" s="432"/>
      <c r="I13" s="428"/>
      <c r="J13" s="428"/>
      <c r="K13" s="428"/>
      <c r="L13" s="428"/>
      <c r="M13" s="428"/>
      <c r="N13" s="407"/>
    </row>
    <row r="14" spans="1:14" ht="12" customHeight="1" x14ac:dyDescent="0.15">
      <c r="A14" s="419" t="s">
        <v>46</v>
      </c>
      <c r="B14" s="422" t="s">
        <v>42</v>
      </c>
      <c r="C14" s="423"/>
      <c r="D14" s="424"/>
      <c r="E14" s="424"/>
      <c r="F14" s="424"/>
      <c r="G14" s="424"/>
      <c r="H14" s="425"/>
      <c r="I14" s="426"/>
      <c r="J14" s="426"/>
      <c r="K14" s="426"/>
      <c r="L14" s="426"/>
      <c r="M14" s="426"/>
      <c r="N14" s="405"/>
    </row>
    <row r="15" spans="1:14" ht="12" customHeight="1" thickBot="1" x14ac:dyDescent="0.2">
      <c r="A15" s="421"/>
      <c r="B15" s="429" t="s">
        <v>45</v>
      </c>
      <c r="C15" s="430"/>
      <c r="D15" s="431"/>
      <c r="E15" s="431"/>
      <c r="F15" s="431"/>
      <c r="G15" s="431"/>
      <c r="H15" s="432"/>
      <c r="I15" s="428"/>
      <c r="J15" s="428"/>
      <c r="K15" s="428"/>
      <c r="L15" s="428"/>
      <c r="M15" s="428"/>
      <c r="N15" s="407"/>
    </row>
    <row r="16" spans="1:14" ht="12" customHeight="1" x14ac:dyDescent="0.15">
      <c r="A16" s="419" t="s">
        <v>47</v>
      </c>
      <c r="B16" s="422" t="s">
        <v>42</v>
      </c>
      <c r="C16" s="423"/>
      <c r="D16" s="424"/>
      <c r="E16" s="424"/>
      <c r="F16" s="424"/>
      <c r="G16" s="424"/>
      <c r="H16" s="425"/>
      <c r="I16" s="426"/>
      <c r="J16" s="426"/>
      <c r="K16" s="426"/>
      <c r="L16" s="426"/>
      <c r="M16" s="426"/>
      <c r="N16" s="405"/>
    </row>
    <row r="17" spans="1:14" ht="12" customHeight="1" x14ac:dyDescent="0.15">
      <c r="A17" s="420"/>
      <c r="B17" s="408" t="s">
        <v>11</v>
      </c>
      <c r="C17" s="409"/>
      <c r="D17" s="410"/>
      <c r="E17" s="410"/>
      <c r="F17" s="410"/>
      <c r="G17" s="410"/>
      <c r="H17" s="411"/>
      <c r="I17" s="427"/>
      <c r="J17" s="427"/>
      <c r="K17" s="427"/>
      <c r="L17" s="427"/>
      <c r="M17" s="427"/>
      <c r="N17" s="406"/>
    </row>
    <row r="18" spans="1:14" ht="12" customHeight="1" x14ac:dyDescent="0.15">
      <c r="A18" s="420"/>
      <c r="B18" s="408" t="s">
        <v>43</v>
      </c>
      <c r="C18" s="409"/>
      <c r="D18" s="410"/>
      <c r="E18" s="410"/>
      <c r="F18" s="410"/>
      <c r="G18" s="410"/>
      <c r="H18" s="411"/>
      <c r="I18" s="427"/>
      <c r="J18" s="427"/>
      <c r="K18" s="427"/>
      <c r="L18" s="427"/>
      <c r="M18" s="427"/>
      <c r="N18" s="406"/>
    </row>
    <row r="19" spans="1:14" ht="12" customHeight="1" x14ac:dyDescent="0.15">
      <c r="A19" s="420"/>
      <c r="B19" s="408" t="s">
        <v>44</v>
      </c>
      <c r="C19" s="409"/>
      <c r="D19" s="410"/>
      <c r="E19" s="410"/>
      <c r="F19" s="410"/>
      <c r="G19" s="410"/>
      <c r="H19" s="411"/>
      <c r="I19" s="427"/>
      <c r="J19" s="427"/>
      <c r="K19" s="427"/>
      <c r="L19" s="427"/>
      <c r="M19" s="427"/>
      <c r="N19" s="406"/>
    </row>
    <row r="20" spans="1:14" ht="12" customHeight="1" thickBot="1" x14ac:dyDescent="0.2">
      <c r="A20" s="421"/>
      <c r="B20" s="429" t="s">
        <v>45</v>
      </c>
      <c r="C20" s="430"/>
      <c r="D20" s="431"/>
      <c r="E20" s="431"/>
      <c r="F20" s="431"/>
      <c r="G20" s="431"/>
      <c r="H20" s="432"/>
      <c r="I20" s="428"/>
      <c r="J20" s="428"/>
      <c r="K20" s="428"/>
      <c r="L20" s="428"/>
      <c r="M20" s="428"/>
      <c r="N20" s="407"/>
    </row>
    <row r="21" spans="1:14" ht="12" customHeight="1" x14ac:dyDescent="0.15">
      <c r="A21" s="419" t="s">
        <v>48</v>
      </c>
      <c r="B21" s="422" t="s">
        <v>42</v>
      </c>
      <c r="C21" s="423"/>
      <c r="D21" s="424"/>
      <c r="E21" s="424"/>
      <c r="F21" s="424"/>
      <c r="G21" s="424"/>
      <c r="H21" s="425"/>
      <c r="I21" s="426"/>
      <c r="J21" s="426"/>
      <c r="K21" s="426"/>
      <c r="L21" s="426"/>
      <c r="M21" s="426"/>
      <c r="N21" s="405"/>
    </row>
    <row r="22" spans="1:14" ht="12" customHeight="1" x14ac:dyDescent="0.15">
      <c r="A22" s="420"/>
      <c r="B22" s="408" t="s">
        <v>11</v>
      </c>
      <c r="C22" s="409"/>
      <c r="D22" s="410"/>
      <c r="E22" s="410"/>
      <c r="F22" s="410"/>
      <c r="G22" s="410"/>
      <c r="H22" s="411"/>
      <c r="I22" s="427"/>
      <c r="J22" s="427"/>
      <c r="K22" s="427"/>
      <c r="L22" s="427"/>
      <c r="M22" s="427"/>
      <c r="N22" s="406"/>
    </row>
    <row r="23" spans="1:14" ht="12" customHeight="1" x14ac:dyDescent="0.15">
      <c r="A23" s="420"/>
      <c r="B23" s="408" t="s">
        <v>43</v>
      </c>
      <c r="C23" s="409"/>
      <c r="D23" s="410"/>
      <c r="E23" s="410"/>
      <c r="F23" s="410"/>
      <c r="G23" s="410"/>
      <c r="H23" s="411"/>
      <c r="I23" s="427"/>
      <c r="J23" s="427"/>
      <c r="K23" s="427"/>
      <c r="L23" s="427"/>
      <c r="M23" s="427"/>
      <c r="N23" s="406"/>
    </row>
    <row r="24" spans="1:14" ht="12" customHeight="1" x14ac:dyDescent="0.15">
      <c r="A24" s="420"/>
      <c r="B24" s="408" t="s">
        <v>44</v>
      </c>
      <c r="C24" s="409"/>
      <c r="D24" s="410"/>
      <c r="E24" s="410"/>
      <c r="F24" s="410"/>
      <c r="G24" s="410"/>
      <c r="H24" s="411"/>
      <c r="I24" s="427"/>
      <c r="J24" s="427"/>
      <c r="K24" s="427"/>
      <c r="L24" s="427"/>
      <c r="M24" s="427"/>
      <c r="N24" s="406"/>
    </row>
    <row r="25" spans="1:14" ht="12" customHeight="1" thickBot="1" x14ac:dyDescent="0.2">
      <c r="A25" s="421"/>
      <c r="B25" s="429" t="s">
        <v>45</v>
      </c>
      <c r="C25" s="430"/>
      <c r="D25" s="431"/>
      <c r="E25" s="431"/>
      <c r="F25" s="431"/>
      <c r="G25" s="431"/>
      <c r="H25" s="432"/>
      <c r="I25" s="428"/>
      <c r="J25" s="428"/>
      <c r="K25" s="428"/>
      <c r="L25" s="428"/>
      <c r="M25" s="428"/>
      <c r="N25" s="407"/>
    </row>
    <row r="26" spans="1:14" ht="12" customHeight="1" x14ac:dyDescent="0.15">
      <c r="A26" s="419" t="s">
        <v>49</v>
      </c>
      <c r="B26" s="422" t="s">
        <v>50</v>
      </c>
      <c r="C26" s="423"/>
      <c r="D26" s="437" t="s">
        <v>51</v>
      </c>
      <c r="E26" s="437"/>
      <c r="F26" s="17" t="s">
        <v>52</v>
      </c>
      <c r="G26" s="18" t="s">
        <v>53</v>
      </c>
      <c r="H26" s="19"/>
      <c r="I26" s="433"/>
      <c r="J26" s="433"/>
      <c r="K26" s="433"/>
      <c r="L26" s="433"/>
      <c r="M26" s="433"/>
      <c r="N26" s="435"/>
    </row>
    <row r="27" spans="1:14" ht="12" customHeight="1" thickBot="1" x14ac:dyDescent="0.2">
      <c r="A27" s="420"/>
      <c r="B27" s="429" t="s">
        <v>45</v>
      </c>
      <c r="C27" s="430"/>
      <c r="D27" s="431"/>
      <c r="E27" s="431"/>
      <c r="F27" s="431"/>
      <c r="G27" s="431"/>
      <c r="H27" s="432"/>
      <c r="I27" s="434"/>
      <c r="J27" s="434"/>
      <c r="K27" s="434"/>
      <c r="L27" s="434"/>
      <c r="M27" s="434"/>
      <c r="N27" s="436"/>
    </row>
    <row r="28" spans="1:14" ht="12" customHeight="1" x14ac:dyDescent="0.15">
      <c r="A28" s="420"/>
      <c r="B28" s="422" t="s">
        <v>50</v>
      </c>
      <c r="C28" s="423"/>
      <c r="D28" s="437" t="s">
        <v>51</v>
      </c>
      <c r="E28" s="437"/>
      <c r="F28" s="17" t="s">
        <v>52</v>
      </c>
      <c r="G28" s="18" t="s">
        <v>53</v>
      </c>
      <c r="H28" s="19"/>
      <c r="I28" s="433"/>
      <c r="J28" s="433"/>
      <c r="K28" s="433"/>
      <c r="L28" s="433"/>
      <c r="M28" s="433"/>
      <c r="N28" s="435"/>
    </row>
    <row r="29" spans="1:14" ht="12" customHeight="1" thickBot="1" x14ac:dyDescent="0.2">
      <c r="A29" s="420"/>
      <c r="B29" s="429" t="s">
        <v>45</v>
      </c>
      <c r="C29" s="430"/>
      <c r="D29" s="431"/>
      <c r="E29" s="431"/>
      <c r="F29" s="431"/>
      <c r="G29" s="431"/>
      <c r="H29" s="432"/>
      <c r="I29" s="434"/>
      <c r="J29" s="434"/>
      <c r="K29" s="434"/>
      <c r="L29" s="434"/>
      <c r="M29" s="434"/>
      <c r="N29" s="436"/>
    </row>
    <row r="30" spans="1:14" ht="12" customHeight="1" x14ac:dyDescent="0.15">
      <c r="A30" s="420"/>
      <c r="B30" s="422" t="s">
        <v>50</v>
      </c>
      <c r="C30" s="423"/>
      <c r="D30" s="437" t="s">
        <v>51</v>
      </c>
      <c r="E30" s="437"/>
      <c r="F30" s="17" t="s">
        <v>52</v>
      </c>
      <c r="G30" s="18" t="s">
        <v>53</v>
      </c>
      <c r="H30" s="19"/>
      <c r="I30" s="433"/>
      <c r="J30" s="433"/>
      <c r="K30" s="433"/>
      <c r="L30" s="433"/>
      <c r="M30" s="433"/>
      <c r="N30" s="435"/>
    </row>
    <row r="31" spans="1:14" ht="12" customHeight="1" thickBot="1" x14ac:dyDescent="0.2">
      <c r="A31" s="421"/>
      <c r="B31" s="429" t="s">
        <v>45</v>
      </c>
      <c r="C31" s="430"/>
      <c r="D31" s="431"/>
      <c r="E31" s="431"/>
      <c r="F31" s="431"/>
      <c r="G31" s="431"/>
      <c r="H31" s="432"/>
      <c r="I31" s="434"/>
      <c r="J31" s="434"/>
      <c r="K31" s="434"/>
      <c r="L31" s="434"/>
      <c r="M31" s="434"/>
      <c r="N31" s="436"/>
    </row>
    <row r="32" spans="1:14" ht="12" customHeight="1" x14ac:dyDescent="0.15">
      <c r="A32" s="419" t="s">
        <v>54</v>
      </c>
      <c r="B32" s="422" t="s">
        <v>1</v>
      </c>
      <c r="C32" s="423"/>
      <c r="D32" s="424"/>
      <c r="E32" s="424"/>
      <c r="F32" s="424"/>
      <c r="G32" s="424"/>
      <c r="H32" s="425"/>
      <c r="I32" s="426"/>
      <c r="J32" s="426"/>
      <c r="K32" s="426"/>
      <c r="L32" s="426"/>
      <c r="M32" s="426"/>
      <c r="N32" s="405"/>
    </row>
    <row r="33" spans="1:14" ht="12" customHeight="1" x14ac:dyDescent="0.15">
      <c r="A33" s="420"/>
      <c r="B33" s="408" t="s">
        <v>11</v>
      </c>
      <c r="C33" s="409"/>
      <c r="D33" s="410"/>
      <c r="E33" s="410"/>
      <c r="F33" s="410"/>
      <c r="G33" s="410"/>
      <c r="H33" s="411"/>
      <c r="I33" s="427"/>
      <c r="J33" s="427"/>
      <c r="K33" s="427"/>
      <c r="L33" s="427"/>
      <c r="M33" s="427"/>
      <c r="N33" s="406"/>
    </row>
    <row r="34" spans="1:14" ht="12" customHeight="1" x14ac:dyDescent="0.15">
      <c r="A34" s="420"/>
      <c r="B34" s="408" t="s">
        <v>55</v>
      </c>
      <c r="C34" s="409"/>
      <c r="D34" s="410"/>
      <c r="E34" s="410"/>
      <c r="F34" s="410"/>
      <c r="G34" s="410"/>
      <c r="H34" s="411"/>
      <c r="I34" s="427"/>
      <c r="J34" s="427"/>
      <c r="K34" s="427"/>
      <c r="L34" s="427"/>
      <c r="M34" s="427"/>
      <c r="N34" s="406"/>
    </row>
    <row r="35" spans="1:14" ht="12" customHeight="1" x14ac:dyDescent="0.15">
      <c r="A35" s="420"/>
      <c r="B35" s="408" t="s">
        <v>56</v>
      </c>
      <c r="C35" s="409"/>
      <c r="D35" s="410"/>
      <c r="E35" s="410"/>
      <c r="F35" s="410"/>
      <c r="G35" s="410"/>
      <c r="H35" s="411"/>
      <c r="I35" s="427"/>
      <c r="J35" s="427"/>
      <c r="K35" s="427"/>
      <c r="L35" s="427"/>
      <c r="M35" s="427"/>
      <c r="N35" s="406"/>
    </row>
    <row r="36" spans="1:14" ht="12" customHeight="1" thickBot="1" x14ac:dyDescent="0.2">
      <c r="A36" s="421"/>
      <c r="B36" s="429" t="s">
        <v>45</v>
      </c>
      <c r="C36" s="430"/>
      <c r="D36" s="431"/>
      <c r="E36" s="431"/>
      <c r="F36" s="431"/>
      <c r="G36" s="431"/>
      <c r="H36" s="432"/>
      <c r="I36" s="428"/>
      <c r="J36" s="428"/>
      <c r="K36" s="428"/>
      <c r="L36" s="428"/>
      <c r="M36" s="428"/>
      <c r="N36" s="407"/>
    </row>
    <row r="37" spans="1:14" ht="12" customHeight="1" x14ac:dyDescent="0.15">
      <c r="A37" s="419" t="s">
        <v>57</v>
      </c>
      <c r="B37" s="422" t="s">
        <v>1</v>
      </c>
      <c r="C37" s="423"/>
      <c r="D37" s="424"/>
      <c r="E37" s="424"/>
      <c r="F37" s="424"/>
      <c r="G37" s="424"/>
      <c r="H37" s="425"/>
      <c r="I37" s="426"/>
      <c r="J37" s="426"/>
      <c r="K37" s="426"/>
      <c r="L37" s="426"/>
      <c r="M37" s="426"/>
      <c r="N37" s="405"/>
    </row>
    <row r="38" spans="1:14" ht="12" customHeight="1" x14ac:dyDescent="0.15">
      <c r="A38" s="420"/>
      <c r="B38" s="408" t="s">
        <v>11</v>
      </c>
      <c r="C38" s="409"/>
      <c r="D38" s="410"/>
      <c r="E38" s="410"/>
      <c r="F38" s="410"/>
      <c r="G38" s="410"/>
      <c r="H38" s="411"/>
      <c r="I38" s="427"/>
      <c r="J38" s="427"/>
      <c r="K38" s="427"/>
      <c r="L38" s="427"/>
      <c r="M38" s="427"/>
      <c r="N38" s="406"/>
    </row>
    <row r="39" spans="1:14" ht="12" customHeight="1" x14ac:dyDescent="0.15">
      <c r="A39" s="420"/>
      <c r="B39" s="408" t="s">
        <v>55</v>
      </c>
      <c r="C39" s="409"/>
      <c r="D39" s="410"/>
      <c r="E39" s="410"/>
      <c r="F39" s="410"/>
      <c r="G39" s="410"/>
      <c r="H39" s="411"/>
      <c r="I39" s="427"/>
      <c r="J39" s="427"/>
      <c r="K39" s="427"/>
      <c r="L39" s="427"/>
      <c r="M39" s="427"/>
      <c r="N39" s="406"/>
    </row>
    <row r="40" spans="1:14" ht="12" customHeight="1" x14ac:dyDescent="0.15">
      <c r="A40" s="420"/>
      <c r="B40" s="408" t="s">
        <v>56</v>
      </c>
      <c r="C40" s="409"/>
      <c r="D40" s="410"/>
      <c r="E40" s="410"/>
      <c r="F40" s="410"/>
      <c r="G40" s="410"/>
      <c r="H40" s="411"/>
      <c r="I40" s="427"/>
      <c r="J40" s="427"/>
      <c r="K40" s="427"/>
      <c r="L40" s="427"/>
      <c r="M40" s="427"/>
      <c r="N40" s="406"/>
    </row>
    <row r="41" spans="1:14" ht="12" customHeight="1" thickBot="1" x14ac:dyDescent="0.2">
      <c r="A41" s="421"/>
      <c r="B41" s="429" t="s">
        <v>45</v>
      </c>
      <c r="C41" s="430"/>
      <c r="D41" s="431"/>
      <c r="E41" s="431"/>
      <c r="F41" s="431"/>
      <c r="G41" s="431"/>
      <c r="H41" s="432"/>
      <c r="I41" s="428"/>
      <c r="J41" s="428"/>
      <c r="K41" s="428"/>
      <c r="L41" s="428"/>
      <c r="M41" s="428"/>
      <c r="N41" s="407"/>
    </row>
  </sheetData>
  <mergeCells count="153">
    <mergeCell ref="A32:A36"/>
    <mergeCell ref="B32:C32"/>
    <mergeCell ref="D32:H32"/>
    <mergeCell ref="I32:I36"/>
    <mergeCell ref="J32:J36"/>
    <mergeCell ref="K37:K41"/>
    <mergeCell ref="L37:L41"/>
    <mergeCell ref="M37:M41"/>
    <mergeCell ref="N37:N41"/>
    <mergeCell ref="B38:C38"/>
    <mergeCell ref="D38:H38"/>
    <mergeCell ref="B39:C39"/>
    <mergeCell ref="D39:H39"/>
    <mergeCell ref="B40:C40"/>
    <mergeCell ref="D40:H40"/>
    <mergeCell ref="B41:C41"/>
    <mergeCell ref="D41:H41"/>
    <mergeCell ref="D31:H31"/>
    <mergeCell ref="K28:K29"/>
    <mergeCell ref="L28:L29"/>
    <mergeCell ref="M28:M29"/>
    <mergeCell ref="N28:N29"/>
    <mergeCell ref="B29:C29"/>
    <mergeCell ref="D29:H29"/>
    <mergeCell ref="A37:A41"/>
    <mergeCell ref="B37:C37"/>
    <mergeCell ref="D37:H37"/>
    <mergeCell ref="I37:I41"/>
    <mergeCell ref="J37:J41"/>
    <mergeCell ref="K32:K36"/>
    <mergeCell ref="L32:L36"/>
    <mergeCell ref="M32:M36"/>
    <mergeCell ref="N32:N36"/>
    <mergeCell ref="B33:C33"/>
    <mergeCell ref="D33:H33"/>
    <mergeCell ref="B34:C34"/>
    <mergeCell ref="D34:H34"/>
    <mergeCell ref="B35:C35"/>
    <mergeCell ref="D35:H35"/>
    <mergeCell ref="B36:C36"/>
    <mergeCell ref="D36:H36"/>
    <mergeCell ref="K26:K27"/>
    <mergeCell ref="L26:L27"/>
    <mergeCell ref="M26:M27"/>
    <mergeCell ref="N26:N27"/>
    <mergeCell ref="B27:C27"/>
    <mergeCell ref="D27:H27"/>
    <mergeCell ref="A26:A31"/>
    <mergeCell ref="B26:C26"/>
    <mergeCell ref="D26:E26"/>
    <mergeCell ref="I26:I27"/>
    <mergeCell ref="J26:J27"/>
    <mergeCell ref="B28:C28"/>
    <mergeCell ref="D28:E28"/>
    <mergeCell ref="I28:I29"/>
    <mergeCell ref="J28:J29"/>
    <mergeCell ref="B30:C30"/>
    <mergeCell ref="D30:E30"/>
    <mergeCell ref="I30:I31"/>
    <mergeCell ref="J30:J31"/>
    <mergeCell ref="K30:K31"/>
    <mergeCell ref="L30:L31"/>
    <mergeCell ref="M30:M31"/>
    <mergeCell ref="N30:N31"/>
    <mergeCell ref="B31:C31"/>
    <mergeCell ref="N21:N25"/>
    <mergeCell ref="B22:C22"/>
    <mergeCell ref="D22:H22"/>
    <mergeCell ref="B23:C23"/>
    <mergeCell ref="D23:H23"/>
    <mergeCell ref="B24:C24"/>
    <mergeCell ref="D24:H24"/>
    <mergeCell ref="B25:C25"/>
    <mergeCell ref="D25:H25"/>
    <mergeCell ref="I21:I25"/>
    <mergeCell ref="J21:J25"/>
    <mergeCell ref="K21:K25"/>
    <mergeCell ref="L21:L25"/>
    <mergeCell ref="M21:M25"/>
    <mergeCell ref="B19:C19"/>
    <mergeCell ref="D19:H19"/>
    <mergeCell ref="B20:C20"/>
    <mergeCell ref="D20:H20"/>
    <mergeCell ref="A21:A25"/>
    <mergeCell ref="B21:C21"/>
    <mergeCell ref="D21:H21"/>
    <mergeCell ref="N14:N15"/>
    <mergeCell ref="B15:C15"/>
    <mergeCell ref="D15:H15"/>
    <mergeCell ref="A16:A20"/>
    <mergeCell ref="B16:C16"/>
    <mergeCell ref="D16:H16"/>
    <mergeCell ref="I16:I20"/>
    <mergeCell ref="J16:J20"/>
    <mergeCell ref="K16:K20"/>
    <mergeCell ref="L16:L20"/>
    <mergeCell ref="M16:M20"/>
    <mergeCell ref="N16:N20"/>
    <mergeCell ref="B17:C17"/>
    <mergeCell ref="D17:H17"/>
    <mergeCell ref="B18:C18"/>
    <mergeCell ref="D18:H18"/>
    <mergeCell ref="I14:I15"/>
    <mergeCell ref="J14:J15"/>
    <mergeCell ref="K14:K15"/>
    <mergeCell ref="L14:L15"/>
    <mergeCell ref="M14:M15"/>
    <mergeCell ref="D12:H12"/>
    <mergeCell ref="B13:C13"/>
    <mergeCell ref="D13:H13"/>
    <mergeCell ref="A14:A15"/>
    <mergeCell ref="B14:C14"/>
    <mergeCell ref="D14:H14"/>
    <mergeCell ref="A1:N1"/>
    <mergeCell ref="N9:N13"/>
    <mergeCell ref="B10:C10"/>
    <mergeCell ref="D10:H10"/>
    <mergeCell ref="B11:C11"/>
    <mergeCell ref="D11:H11"/>
    <mergeCell ref="B12:C12"/>
    <mergeCell ref="A7:B7"/>
    <mergeCell ref="C7:G7"/>
    <mergeCell ref="H7:I7"/>
    <mergeCell ref="J7:N7"/>
    <mergeCell ref="A8:H8"/>
    <mergeCell ref="A9:A13"/>
    <mergeCell ref="B9:C9"/>
    <mergeCell ref="D9:H9"/>
    <mergeCell ref="I9:I13"/>
    <mergeCell ref="J9:J13"/>
    <mergeCell ref="K9:K13"/>
    <mergeCell ref="L9:L13"/>
    <mergeCell ref="M9:M13"/>
    <mergeCell ref="A6:B6"/>
    <mergeCell ref="C6:G6"/>
    <mergeCell ref="H6:I6"/>
    <mergeCell ref="J6:N6"/>
    <mergeCell ref="A5:B5"/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A4:B4"/>
    <mergeCell ref="C4:G4"/>
    <mergeCell ref="H4:I4"/>
    <mergeCell ref="J4:N4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9"/>
  <sheetViews>
    <sheetView view="pageLayout" workbookViewId="0">
      <selection activeCell="D13" sqref="D13:K13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402" t="s">
        <v>21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4"/>
    </row>
    <row r="2" spans="1:14" s="16" customFormat="1" x14ac:dyDescent="0.15">
      <c r="A2" s="394" t="s">
        <v>0</v>
      </c>
      <c r="B2" s="393"/>
      <c r="C2" s="398" t="str">
        <f>'COVER PAGE'!C2:G2</f>
        <v>OHPD4184</v>
      </c>
      <c r="D2" s="398"/>
      <c r="E2" s="398"/>
      <c r="F2" s="398"/>
      <c r="G2" s="398"/>
      <c r="H2" s="393" t="s">
        <v>6</v>
      </c>
      <c r="I2" s="393"/>
      <c r="J2" s="399">
        <f>'COVER PAGE'!J2:N2</f>
        <v>0</v>
      </c>
      <c r="K2" s="399"/>
      <c r="L2" s="399"/>
      <c r="M2" s="399"/>
      <c r="N2" s="400"/>
    </row>
    <row r="3" spans="1:14" s="16" customFormat="1" x14ac:dyDescent="0.15">
      <c r="A3" s="389" t="s">
        <v>1</v>
      </c>
      <c r="B3" s="390"/>
      <c r="C3" s="395" t="str">
        <f>'COVER PAGE'!C3:G3</f>
        <v>BACK ON THE BLOCK CUT OUT BLAZER DRESS</v>
      </c>
      <c r="D3" s="395"/>
      <c r="E3" s="395"/>
      <c r="F3" s="395"/>
      <c r="G3" s="395"/>
      <c r="H3" s="390" t="s">
        <v>7</v>
      </c>
      <c r="I3" s="390"/>
      <c r="J3" s="395" t="str">
        <f>'COVER PAGE'!J3:N3</f>
        <v>0, 2, 4, 6, 8, 10, 12 AMERICAN</v>
      </c>
      <c r="K3" s="395"/>
      <c r="L3" s="395"/>
      <c r="M3" s="395"/>
      <c r="N3" s="401"/>
    </row>
    <row r="4" spans="1:14" s="16" customFormat="1" x14ac:dyDescent="0.15">
      <c r="A4" s="389" t="s">
        <v>2</v>
      </c>
      <c r="B4" s="390"/>
      <c r="C4" s="395" t="str">
        <f>'COVER PAGE'!C4:G4</f>
        <v>LINE 1-2022</v>
      </c>
      <c r="D4" s="395"/>
      <c r="E4" s="395"/>
      <c r="F4" s="395"/>
      <c r="G4" s="395"/>
      <c r="H4" s="390" t="s">
        <v>8</v>
      </c>
      <c r="I4" s="390"/>
      <c r="J4" s="396">
        <f>'COVER PAGE'!J4:N4</f>
        <v>44689</v>
      </c>
      <c r="K4" s="396"/>
      <c r="L4" s="396"/>
      <c r="M4" s="396"/>
      <c r="N4" s="397"/>
    </row>
    <row r="5" spans="1:14" s="16" customFormat="1" x14ac:dyDescent="0.15">
      <c r="A5" s="389" t="s">
        <v>3</v>
      </c>
      <c r="B5" s="390"/>
      <c r="C5" s="395">
        <f>'COVER PAGE'!C5:G5</f>
        <v>0</v>
      </c>
      <c r="D5" s="395"/>
      <c r="E5" s="395"/>
      <c r="F5" s="395"/>
      <c r="G5" s="395"/>
      <c r="H5" s="390" t="s">
        <v>9</v>
      </c>
      <c r="I5" s="390"/>
      <c r="J5" s="396">
        <f>'COVER PAGE'!J5:N5</f>
        <v>44689</v>
      </c>
      <c r="K5" s="396"/>
      <c r="L5" s="396"/>
      <c r="M5" s="396"/>
      <c r="N5" s="397"/>
    </row>
    <row r="6" spans="1:14" s="16" customFormat="1" x14ac:dyDescent="0.15">
      <c r="A6" s="389" t="s">
        <v>4</v>
      </c>
      <c r="B6" s="390"/>
      <c r="C6" s="395" t="str">
        <f>'COVER PAGE'!C6:G6</f>
        <v>LISA BURKE</v>
      </c>
      <c r="D6" s="395"/>
      <c r="E6" s="395"/>
      <c r="F6" s="395"/>
      <c r="G6" s="395"/>
      <c r="H6" s="390" t="s">
        <v>10</v>
      </c>
      <c r="I6" s="390"/>
      <c r="J6" s="395" t="str">
        <f>'COVER PAGE'!J6:N6</f>
        <v>LISA BURKE</v>
      </c>
      <c r="K6" s="395"/>
      <c r="L6" s="395"/>
      <c r="M6" s="395"/>
      <c r="N6" s="401"/>
    </row>
    <row r="7" spans="1:14" s="16" customFormat="1" ht="13" thickBot="1" x14ac:dyDescent="0.2">
      <c r="A7" s="412" t="s">
        <v>5</v>
      </c>
      <c r="B7" s="413"/>
      <c r="C7" s="414">
        <f>'COVER PAGE'!C7:G7</f>
        <v>0</v>
      </c>
      <c r="D7" s="414"/>
      <c r="E7" s="414"/>
      <c r="F7" s="414"/>
      <c r="G7" s="414"/>
      <c r="H7" s="413" t="s">
        <v>11</v>
      </c>
      <c r="I7" s="413"/>
      <c r="J7" s="414">
        <f>'COVER PAGE'!J7:N7</f>
        <v>0</v>
      </c>
      <c r="K7" s="414"/>
      <c r="L7" s="414"/>
      <c r="M7" s="414"/>
      <c r="N7" s="415"/>
    </row>
    <row r="8" spans="1:14" s="16" customFormat="1" ht="22.75" customHeight="1" thickBot="1" x14ac:dyDescent="0.2">
      <c r="A8" s="453" t="s">
        <v>65</v>
      </c>
      <c r="B8" s="454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5"/>
    </row>
    <row r="9" spans="1:14" ht="21" customHeight="1" x14ac:dyDescent="0.15">
      <c r="A9" s="419" t="s">
        <v>58</v>
      </c>
      <c r="B9" s="422" t="s">
        <v>62</v>
      </c>
      <c r="C9" s="423"/>
      <c r="D9" s="438"/>
      <c r="E9" s="439"/>
      <c r="F9" s="439"/>
      <c r="G9" s="439"/>
      <c r="H9" s="439"/>
      <c r="I9" s="439"/>
      <c r="J9" s="439"/>
      <c r="K9" s="440"/>
      <c r="L9" s="441"/>
      <c r="M9" s="442"/>
      <c r="N9" s="443"/>
    </row>
    <row r="10" spans="1:14" ht="21" customHeight="1" x14ac:dyDescent="0.15">
      <c r="A10" s="420"/>
      <c r="B10" s="408" t="s">
        <v>59</v>
      </c>
      <c r="C10" s="409"/>
      <c r="D10" s="450"/>
      <c r="E10" s="451"/>
      <c r="F10" s="451"/>
      <c r="G10" s="451"/>
      <c r="H10" s="451"/>
      <c r="I10" s="451"/>
      <c r="J10" s="451"/>
      <c r="K10" s="452"/>
      <c r="L10" s="444"/>
      <c r="M10" s="445"/>
      <c r="N10" s="446"/>
    </row>
    <row r="11" spans="1:14" ht="21" customHeight="1" x14ac:dyDescent="0.15">
      <c r="A11" s="420"/>
      <c r="B11" s="45" t="s">
        <v>1</v>
      </c>
      <c r="C11" s="46"/>
      <c r="D11" s="450"/>
      <c r="E11" s="451"/>
      <c r="F11" s="451"/>
      <c r="G11" s="451"/>
      <c r="H11" s="451"/>
      <c r="I11" s="451"/>
      <c r="J11" s="451"/>
      <c r="K11" s="452"/>
      <c r="L11" s="444"/>
      <c r="M11" s="445"/>
      <c r="N11" s="446"/>
    </row>
    <row r="12" spans="1:14" ht="21" customHeight="1" thickBot="1" x14ac:dyDescent="0.2">
      <c r="A12" s="420"/>
      <c r="B12" s="408" t="s">
        <v>45</v>
      </c>
      <c r="C12" s="409"/>
      <c r="D12" s="450"/>
      <c r="E12" s="451"/>
      <c r="F12" s="451"/>
      <c r="G12" s="451"/>
      <c r="H12" s="451"/>
      <c r="I12" s="451"/>
      <c r="J12" s="451"/>
      <c r="K12" s="452"/>
      <c r="L12" s="444"/>
      <c r="M12" s="445"/>
      <c r="N12" s="446"/>
    </row>
    <row r="13" spans="1:14" ht="21" customHeight="1" x14ac:dyDescent="0.15">
      <c r="A13" s="419" t="s">
        <v>63</v>
      </c>
      <c r="B13" s="422" t="s">
        <v>62</v>
      </c>
      <c r="C13" s="423"/>
      <c r="D13" s="438"/>
      <c r="E13" s="439"/>
      <c r="F13" s="439"/>
      <c r="G13" s="439"/>
      <c r="H13" s="439"/>
      <c r="I13" s="439"/>
      <c r="J13" s="439"/>
      <c r="K13" s="440"/>
      <c r="L13" s="441"/>
      <c r="M13" s="442"/>
      <c r="N13" s="443"/>
    </row>
    <row r="14" spans="1:14" ht="21" customHeight="1" x14ac:dyDescent="0.15">
      <c r="A14" s="420"/>
      <c r="B14" s="408" t="s">
        <v>59</v>
      </c>
      <c r="C14" s="409"/>
      <c r="D14" s="450"/>
      <c r="E14" s="451"/>
      <c r="F14" s="451"/>
      <c r="G14" s="451"/>
      <c r="H14" s="451"/>
      <c r="I14" s="451"/>
      <c r="J14" s="451"/>
      <c r="K14" s="452"/>
      <c r="L14" s="444"/>
      <c r="M14" s="445"/>
      <c r="N14" s="446"/>
    </row>
    <row r="15" spans="1:14" ht="21" customHeight="1" x14ac:dyDescent="0.15">
      <c r="A15" s="420"/>
      <c r="B15" s="45" t="s">
        <v>1</v>
      </c>
      <c r="C15" s="46"/>
      <c r="D15" s="450"/>
      <c r="E15" s="451"/>
      <c r="F15" s="451"/>
      <c r="G15" s="451"/>
      <c r="H15" s="451"/>
      <c r="I15" s="451"/>
      <c r="J15" s="451"/>
      <c r="K15" s="452"/>
      <c r="L15" s="444"/>
      <c r="M15" s="445"/>
      <c r="N15" s="446"/>
    </row>
    <row r="16" spans="1:14" ht="21" customHeight="1" thickBot="1" x14ac:dyDescent="0.2">
      <c r="A16" s="420"/>
      <c r="B16" s="408" t="s">
        <v>45</v>
      </c>
      <c r="C16" s="409"/>
      <c r="D16" s="450"/>
      <c r="E16" s="451"/>
      <c r="F16" s="451"/>
      <c r="G16" s="451"/>
      <c r="H16" s="451"/>
      <c r="I16" s="451"/>
      <c r="J16" s="451"/>
      <c r="K16" s="452"/>
      <c r="L16" s="444"/>
      <c r="M16" s="445"/>
      <c r="N16" s="446"/>
    </row>
    <row r="17" spans="1:14" ht="21" customHeight="1" x14ac:dyDescent="0.15">
      <c r="A17" s="419" t="s">
        <v>60</v>
      </c>
      <c r="B17" s="422" t="s">
        <v>62</v>
      </c>
      <c r="C17" s="423"/>
      <c r="D17" s="438"/>
      <c r="E17" s="439"/>
      <c r="F17" s="439"/>
      <c r="G17" s="439"/>
      <c r="H17" s="439"/>
      <c r="I17" s="439"/>
      <c r="J17" s="439"/>
      <c r="K17" s="440"/>
      <c r="L17" s="441"/>
      <c r="M17" s="442"/>
      <c r="N17" s="443"/>
    </row>
    <row r="18" spans="1:14" ht="21" customHeight="1" x14ac:dyDescent="0.15">
      <c r="A18" s="420"/>
      <c r="B18" s="408" t="s">
        <v>59</v>
      </c>
      <c r="C18" s="409"/>
      <c r="D18" s="450"/>
      <c r="E18" s="451"/>
      <c r="F18" s="451"/>
      <c r="G18" s="451"/>
      <c r="H18" s="451"/>
      <c r="I18" s="451"/>
      <c r="J18" s="451"/>
      <c r="K18" s="452"/>
      <c r="L18" s="444"/>
      <c r="M18" s="445"/>
      <c r="N18" s="446"/>
    </row>
    <row r="19" spans="1:14" ht="21" customHeight="1" x14ac:dyDescent="0.15">
      <c r="A19" s="420"/>
      <c r="B19" s="45" t="s">
        <v>1</v>
      </c>
      <c r="C19" s="46"/>
      <c r="D19" s="450"/>
      <c r="E19" s="451"/>
      <c r="F19" s="451"/>
      <c r="G19" s="451"/>
      <c r="H19" s="451"/>
      <c r="I19" s="451"/>
      <c r="J19" s="451"/>
      <c r="K19" s="452"/>
      <c r="L19" s="444"/>
      <c r="M19" s="445"/>
      <c r="N19" s="446"/>
    </row>
    <row r="20" spans="1:14" ht="21" customHeight="1" thickBot="1" x14ac:dyDescent="0.2">
      <c r="A20" s="420"/>
      <c r="B20" s="408" t="s">
        <v>45</v>
      </c>
      <c r="C20" s="409"/>
      <c r="D20" s="450"/>
      <c r="E20" s="451"/>
      <c r="F20" s="451"/>
      <c r="G20" s="451"/>
      <c r="H20" s="451"/>
      <c r="I20" s="451"/>
      <c r="J20" s="451"/>
      <c r="K20" s="452"/>
      <c r="L20" s="444"/>
      <c r="M20" s="445"/>
      <c r="N20" s="446"/>
    </row>
    <row r="21" spans="1:14" ht="21" customHeight="1" x14ac:dyDescent="0.15">
      <c r="A21" s="419" t="s">
        <v>61</v>
      </c>
      <c r="B21" s="422" t="s">
        <v>62</v>
      </c>
      <c r="C21" s="423"/>
      <c r="D21" s="438"/>
      <c r="E21" s="439"/>
      <c r="F21" s="439"/>
      <c r="G21" s="439"/>
      <c r="H21" s="439"/>
      <c r="I21" s="439"/>
      <c r="J21" s="439"/>
      <c r="K21" s="440"/>
      <c r="L21" s="441"/>
      <c r="M21" s="442"/>
      <c r="N21" s="443"/>
    </row>
    <row r="22" spans="1:14" ht="21" customHeight="1" x14ac:dyDescent="0.15">
      <c r="A22" s="420"/>
      <c r="B22" s="408" t="s">
        <v>59</v>
      </c>
      <c r="C22" s="409"/>
      <c r="D22" s="450"/>
      <c r="E22" s="451"/>
      <c r="F22" s="451"/>
      <c r="G22" s="451"/>
      <c r="H22" s="451"/>
      <c r="I22" s="451"/>
      <c r="J22" s="451"/>
      <c r="K22" s="452"/>
      <c r="L22" s="444"/>
      <c r="M22" s="445"/>
      <c r="N22" s="446"/>
    </row>
    <row r="23" spans="1:14" ht="21" customHeight="1" x14ac:dyDescent="0.15">
      <c r="A23" s="420"/>
      <c r="B23" s="45" t="s">
        <v>1</v>
      </c>
      <c r="C23" s="46"/>
      <c r="D23" s="450"/>
      <c r="E23" s="451"/>
      <c r="F23" s="451"/>
      <c r="G23" s="451"/>
      <c r="H23" s="451"/>
      <c r="I23" s="451"/>
      <c r="J23" s="451"/>
      <c r="K23" s="452"/>
      <c r="L23" s="444"/>
      <c r="M23" s="445"/>
      <c r="N23" s="446"/>
    </row>
    <row r="24" spans="1:14" ht="21" customHeight="1" thickBot="1" x14ac:dyDescent="0.2">
      <c r="A24" s="421"/>
      <c r="B24" s="408" t="s">
        <v>45</v>
      </c>
      <c r="C24" s="409"/>
      <c r="D24" s="456"/>
      <c r="E24" s="457"/>
      <c r="F24" s="457"/>
      <c r="G24" s="457"/>
      <c r="H24" s="457"/>
      <c r="I24" s="457"/>
      <c r="J24" s="457"/>
      <c r="K24" s="458"/>
      <c r="L24" s="447"/>
      <c r="M24" s="448"/>
      <c r="N24" s="449"/>
    </row>
    <row r="25" spans="1:14" ht="21" customHeight="1" x14ac:dyDescent="0.15">
      <c r="A25" s="419" t="s">
        <v>64</v>
      </c>
      <c r="B25" s="422" t="s">
        <v>62</v>
      </c>
      <c r="C25" s="423"/>
      <c r="D25" s="438"/>
      <c r="E25" s="439"/>
      <c r="F25" s="439"/>
      <c r="G25" s="439"/>
      <c r="H25" s="439"/>
      <c r="I25" s="439"/>
      <c r="J25" s="439"/>
      <c r="K25" s="440"/>
      <c r="L25" s="441"/>
      <c r="M25" s="442"/>
      <c r="N25" s="443"/>
    </row>
    <row r="26" spans="1:14" ht="21" customHeight="1" x14ac:dyDescent="0.15">
      <c r="A26" s="420"/>
      <c r="B26" s="408" t="s">
        <v>59</v>
      </c>
      <c r="C26" s="409"/>
      <c r="D26" s="450"/>
      <c r="E26" s="451"/>
      <c r="F26" s="451"/>
      <c r="G26" s="451"/>
      <c r="H26" s="451"/>
      <c r="I26" s="451"/>
      <c r="J26" s="451"/>
      <c r="K26" s="452"/>
      <c r="L26" s="444"/>
      <c r="M26" s="445"/>
      <c r="N26" s="446"/>
    </row>
    <row r="27" spans="1:14" ht="21" customHeight="1" x14ac:dyDescent="0.15">
      <c r="A27" s="420"/>
      <c r="B27" s="45" t="s">
        <v>1</v>
      </c>
      <c r="C27" s="46"/>
      <c r="D27" s="450"/>
      <c r="E27" s="451"/>
      <c r="F27" s="451"/>
      <c r="G27" s="451"/>
      <c r="H27" s="451"/>
      <c r="I27" s="451"/>
      <c r="J27" s="451"/>
      <c r="K27" s="452"/>
      <c r="L27" s="444"/>
      <c r="M27" s="445"/>
      <c r="N27" s="446"/>
    </row>
    <row r="28" spans="1:14" ht="21" customHeight="1" thickBot="1" x14ac:dyDescent="0.2">
      <c r="A28" s="421"/>
      <c r="B28" s="429" t="s">
        <v>45</v>
      </c>
      <c r="C28" s="430"/>
      <c r="D28" s="456"/>
      <c r="E28" s="457"/>
      <c r="F28" s="457"/>
      <c r="G28" s="457"/>
      <c r="H28" s="457"/>
      <c r="I28" s="457"/>
      <c r="J28" s="457"/>
      <c r="K28" s="458"/>
      <c r="L28" s="447"/>
      <c r="M28" s="448"/>
      <c r="N28" s="449"/>
    </row>
    <row r="29" spans="1:14" ht="21" customHeight="1" x14ac:dyDescent="0.15"/>
  </sheetData>
  <mergeCells count="71">
    <mergeCell ref="A8:N8"/>
    <mergeCell ref="D23:K23"/>
    <mergeCell ref="D24:K24"/>
    <mergeCell ref="A25:A28"/>
    <mergeCell ref="D25:K25"/>
    <mergeCell ref="L25:N28"/>
    <mergeCell ref="D26:K26"/>
    <mergeCell ref="D27:K27"/>
    <mergeCell ref="D28:K28"/>
    <mergeCell ref="A17:A20"/>
    <mergeCell ref="D17:K17"/>
    <mergeCell ref="L17:N20"/>
    <mergeCell ref="D18:K18"/>
    <mergeCell ref="D19:K19"/>
    <mergeCell ref="D20:K20"/>
    <mergeCell ref="L9:N12"/>
    <mergeCell ref="D10:K10"/>
    <mergeCell ref="D11:K11"/>
    <mergeCell ref="D12:K12"/>
    <mergeCell ref="A13:A16"/>
    <mergeCell ref="D13:K13"/>
    <mergeCell ref="B12:C12"/>
    <mergeCell ref="B10:C10"/>
    <mergeCell ref="A9:A12"/>
    <mergeCell ref="B9:C9"/>
    <mergeCell ref="D9:K9"/>
    <mergeCell ref="L13:N16"/>
    <mergeCell ref="D14:K14"/>
    <mergeCell ref="D15:K15"/>
    <mergeCell ref="D16:K16"/>
    <mergeCell ref="B28:C28"/>
    <mergeCell ref="B25:C25"/>
    <mergeCell ref="B26:C26"/>
    <mergeCell ref="B20:C20"/>
    <mergeCell ref="B17:C17"/>
    <mergeCell ref="B18:C18"/>
    <mergeCell ref="B16:C16"/>
    <mergeCell ref="B13:C13"/>
    <mergeCell ref="B14:C14"/>
    <mergeCell ref="A21:A24"/>
    <mergeCell ref="D21:K21"/>
    <mergeCell ref="L21:N24"/>
    <mergeCell ref="D22:K22"/>
    <mergeCell ref="B24:C24"/>
    <mergeCell ref="B22:C22"/>
    <mergeCell ref="B21:C2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  <mergeCell ref="C5:G5"/>
    <mergeCell ref="H5:I5"/>
    <mergeCell ref="J5:N5"/>
    <mergeCell ref="A3:B3"/>
    <mergeCell ref="C3:G3"/>
    <mergeCell ref="H3:I3"/>
    <mergeCell ref="J3:N3"/>
    <mergeCell ref="A1:N1"/>
    <mergeCell ref="A2:B2"/>
    <mergeCell ref="C2:G2"/>
    <mergeCell ref="H2:I2"/>
    <mergeCell ref="J2:N2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85"/>
  <sheetViews>
    <sheetView workbookViewId="0">
      <selection activeCell="I4" sqref="I4:M4"/>
    </sheetView>
  </sheetViews>
  <sheetFormatPr baseColWidth="10" defaultColWidth="8.83203125" defaultRowHeight="15" x14ac:dyDescent="0.2"/>
  <cols>
    <col min="4" max="4" width="9.6640625" customWidth="1"/>
    <col min="6" max="6" width="13.1640625" customWidth="1"/>
    <col min="9" max="9" width="12.6640625" bestFit="1" customWidth="1"/>
    <col min="10" max="10" width="5.6640625" customWidth="1"/>
  </cols>
  <sheetData>
    <row r="1" spans="1:15" ht="40.75" customHeight="1" x14ac:dyDescent="0.2">
      <c r="A1" s="466" t="s">
        <v>160</v>
      </c>
      <c r="B1" s="467"/>
      <c r="C1" s="467"/>
      <c r="D1" s="467"/>
      <c r="E1" s="467"/>
      <c r="F1" s="467"/>
      <c r="G1" s="467"/>
      <c r="H1" s="467"/>
      <c r="I1" s="467"/>
      <c r="J1" s="328"/>
      <c r="K1" s="328"/>
      <c r="L1" s="328"/>
      <c r="M1" s="328"/>
      <c r="N1" s="328"/>
      <c r="O1" s="329"/>
    </row>
    <row r="2" spans="1:15" ht="17" thickBot="1" x14ac:dyDescent="0.25">
      <c r="A2" s="468" t="s">
        <v>134</v>
      </c>
      <c r="B2" s="469"/>
      <c r="C2" s="469"/>
      <c r="D2" s="469"/>
      <c r="E2" s="469"/>
      <c r="F2" s="469"/>
      <c r="G2" s="469"/>
      <c r="H2" s="469"/>
      <c r="I2" s="469"/>
      <c r="J2" s="330"/>
      <c r="K2" s="330"/>
      <c r="L2" s="331"/>
      <c r="M2" s="331"/>
      <c r="N2" s="331"/>
      <c r="O2" s="332"/>
    </row>
    <row r="3" spans="1:15" ht="28" x14ac:dyDescent="0.3">
      <c r="A3" s="285" t="s">
        <v>104</v>
      </c>
      <c r="B3" s="154"/>
      <c r="C3" s="470" t="s">
        <v>143</v>
      </c>
      <c r="D3" s="471"/>
      <c r="E3" s="286"/>
      <c r="F3" s="287"/>
      <c r="G3" s="288" t="s">
        <v>105</v>
      </c>
      <c r="H3" s="289"/>
      <c r="I3" s="155"/>
      <c r="J3" s="156"/>
      <c r="K3" s="156" t="s">
        <v>142</v>
      </c>
      <c r="L3" s="156"/>
      <c r="M3" s="157"/>
      <c r="N3" s="290"/>
      <c r="O3" s="291"/>
    </row>
    <row r="4" spans="1:15" ht="16" x14ac:dyDescent="0.2">
      <c r="A4" s="292" t="s">
        <v>106</v>
      </c>
      <c r="B4" s="259"/>
      <c r="C4" s="293"/>
      <c r="D4" s="294"/>
      <c r="E4" s="295"/>
      <c r="F4" s="296"/>
      <c r="G4" s="463" t="s">
        <v>137</v>
      </c>
      <c r="H4" s="463"/>
      <c r="I4" s="472" t="s">
        <v>163</v>
      </c>
      <c r="J4" s="472"/>
      <c r="K4" s="472"/>
      <c r="L4" s="472"/>
      <c r="M4" s="473"/>
      <c r="N4" s="297" t="s">
        <v>107</v>
      </c>
      <c r="O4" s="298"/>
    </row>
    <row r="5" spans="1:15" ht="16" x14ac:dyDescent="0.2">
      <c r="A5" s="292" t="s">
        <v>108</v>
      </c>
      <c r="B5" s="299"/>
      <c r="C5" s="462" t="s">
        <v>92</v>
      </c>
      <c r="D5" s="462"/>
      <c r="E5" s="300"/>
      <c r="F5" s="301"/>
      <c r="G5" s="463" t="s">
        <v>109</v>
      </c>
      <c r="H5" s="463"/>
      <c r="I5" s="464"/>
      <c r="J5" s="465"/>
      <c r="K5" s="296"/>
      <c r="L5" s="296"/>
      <c r="M5" s="296"/>
      <c r="N5" s="297"/>
      <c r="O5" s="302"/>
    </row>
    <row r="6" spans="1:15" ht="16" x14ac:dyDescent="0.2">
      <c r="A6" s="292" t="s">
        <v>110</v>
      </c>
      <c r="B6" s="217"/>
      <c r="C6" s="210" t="s">
        <v>144</v>
      </c>
      <c r="D6" s="218"/>
      <c r="E6" s="219"/>
      <c r="F6" s="303"/>
      <c r="G6" s="463" t="s">
        <v>111</v>
      </c>
      <c r="H6" s="463"/>
      <c r="I6" s="304"/>
      <c r="J6" s="296"/>
      <c r="K6" s="296"/>
      <c r="L6" s="296"/>
      <c r="M6" s="296"/>
      <c r="N6" s="296"/>
      <c r="O6" s="302"/>
    </row>
    <row r="7" spans="1:15" ht="16" x14ac:dyDescent="0.2">
      <c r="A7" s="292" t="s">
        <v>112</v>
      </c>
      <c r="B7" s="299"/>
      <c r="C7" s="305" t="s">
        <v>144</v>
      </c>
      <c r="D7" s="306"/>
      <c r="E7" s="210"/>
      <c r="F7" s="211"/>
      <c r="G7" s="463" t="s">
        <v>113</v>
      </c>
      <c r="H7" s="463"/>
      <c r="I7" s="304">
        <v>44324</v>
      </c>
      <c r="J7" s="296"/>
      <c r="K7" s="296"/>
      <c r="L7" s="296"/>
      <c r="M7" s="296"/>
      <c r="N7" s="296"/>
      <c r="O7" s="302"/>
    </row>
    <row r="8" spans="1:15" ht="16" x14ac:dyDescent="0.2">
      <c r="A8" s="292" t="s">
        <v>114</v>
      </c>
      <c r="B8" s="299"/>
      <c r="C8" s="209"/>
      <c r="D8" s="210"/>
      <c r="E8" s="210"/>
      <c r="F8" s="211"/>
      <c r="G8" s="463" t="s">
        <v>115</v>
      </c>
      <c r="H8" s="463"/>
      <c r="I8" s="307"/>
      <c r="J8" s="296"/>
      <c r="K8" s="296"/>
      <c r="L8" s="296"/>
      <c r="M8" s="296"/>
      <c r="N8" s="296"/>
      <c r="O8" s="302"/>
    </row>
    <row r="9" spans="1:15" ht="16" x14ac:dyDescent="0.2">
      <c r="A9" s="292" t="s">
        <v>116</v>
      </c>
      <c r="B9" s="217"/>
      <c r="C9" s="218"/>
      <c r="D9" s="218"/>
      <c r="E9" s="218"/>
      <c r="F9" s="219"/>
      <c r="G9" s="463" t="s">
        <v>117</v>
      </c>
      <c r="H9" s="463"/>
      <c r="I9" s="481"/>
      <c r="J9" s="482"/>
      <c r="K9" s="483"/>
      <c r="L9" s="296"/>
      <c r="M9" s="296"/>
      <c r="N9" s="296"/>
      <c r="O9" s="302"/>
    </row>
    <row r="10" spans="1:15" ht="17" thickBot="1" x14ac:dyDescent="0.25">
      <c r="A10" s="249" t="s">
        <v>118</v>
      </c>
      <c r="B10" s="308"/>
      <c r="C10" s="484" t="s">
        <v>133</v>
      </c>
      <c r="D10" s="485"/>
      <c r="E10" s="309"/>
      <c r="F10" s="310"/>
      <c r="G10" s="486" t="s">
        <v>119</v>
      </c>
      <c r="H10" s="486"/>
      <c r="I10" s="487"/>
      <c r="J10" s="488"/>
      <c r="K10" s="311"/>
      <c r="L10" s="474" t="s">
        <v>132</v>
      </c>
      <c r="M10" s="475"/>
      <c r="N10" s="475"/>
      <c r="O10" s="476"/>
    </row>
    <row r="11" spans="1:15" ht="17" thickBot="1" x14ac:dyDescent="0.25">
      <c r="A11" s="477"/>
      <c r="B11" s="478"/>
      <c r="C11" s="478"/>
      <c r="D11" s="158"/>
      <c r="E11" s="479"/>
      <c r="F11" s="479"/>
      <c r="G11" s="480" t="s">
        <v>120</v>
      </c>
      <c r="H11" s="480"/>
      <c r="I11" s="480"/>
      <c r="J11" s="480"/>
      <c r="K11" s="480"/>
      <c r="L11" s="159"/>
      <c r="M11" s="159"/>
      <c r="N11" s="159"/>
      <c r="O11" s="160"/>
    </row>
    <row r="12" spans="1:15" x14ac:dyDescent="0.2">
      <c r="A12" s="161"/>
      <c r="B12" s="162"/>
      <c r="C12" s="162"/>
      <c r="D12" s="162"/>
      <c r="E12" s="163"/>
      <c r="F12" s="164"/>
      <c r="O12" s="165"/>
    </row>
    <row r="13" spans="1:15" x14ac:dyDescent="0.2">
      <c r="A13" s="161"/>
      <c r="B13" s="162"/>
      <c r="C13" s="166"/>
      <c r="D13" s="162"/>
      <c r="E13" s="163"/>
      <c r="O13" s="165"/>
    </row>
    <row r="14" spans="1:15" x14ac:dyDescent="0.2">
      <c r="A14" s="167"/>
      <c r="B14" s="162"/>
      <c r="C14" s="162"/>
      <c r="D14" s="162"/>
      <c r="E14" s="166"/>
      <c r="F14" s="164"/>
      <c r="L14" s="168"/>
      <c r="O14" s="165"/>
    </row>
    <row r="15" spans="1:15" x14ac:dyDescent="0.2">
      <c r="A15" s="167"/>
      <c r="B15" s="162"/>
      <c r="C15" s="162"/>
      <c r="D15" s="162"/>
      <c r="E15" s="162"/>
      <c r="M15" s="169"/>
      <c r="N15" s="169"/>
      <c r="O15" s="170"/>
    </row>
    <row r="16" spans="1:15" x14ac:dyDescent="0.2">
      <c r="A16" s="167"/>
      <c r="B16" s="171"/>
      <c r="C16" s="171"/>
      <c r="D16" s="162"/>
      <c r="E16" s="162"/>
      <c r="F16" s="169"/>
      <c r="H16" s="172"/>
      <c r="I16" s="171"/>
      <c r="J16" s="171"/>
      <c r="M16" s="169"/>
      <c r="N16" s="169"/>
      <c r="O16" s="170"/>
    </row>
    <row r="17" spans="1:15" x14ac:dyDescent="0.2">
      <c r="A17" s="173"/>
      <c r="B17" s="171"/>
      <c r="C17" s="171"/>
      <c r="D17" s="171"/>
      <c r="E17" s="174"/>
      <c r="I17" s="171"/>
      <c r="J17" s="171"/>
      <c r="M17" s="169"/>
      <c r="N17" s="169"/>
      <c r="O17" s="170"/>
    </row>
    <row r="18" spans="1:15" x14ac:dyDescent="0.2">
      <c r="A18" s="175"/>
      <c r="B18" s="174"/>
      <c r="C18" s="174"/>
      <c r="D18" s="171"/>
      <c r="E18" s="174"/>
      <c r="I18" s="171"/>
      <c r="J18" s="171"/>
      <c r="O18" s="165"/>
    </row>
    <row r="19" spans="1:15" x14ac:dyDescent="0.2">
      <c r="A19" s="175"/>
      <c r="B19" s="174"/>
      <c r="C19" s="174"/>
      <c r="D19" s="171"/>
      <c r="E19" s="174"/>
      <c r="F19" s="171"/>
      <c r="G19" s="171"/>
      <c r="H19" s="171"/>
      <c r="I19" s="171"/>
      <c r="J19" s="171"/>
      <c r="O19" s="165"/>
    </row>
    <row r="20" spans="1:15" x14ac:dyDescent="0.2">
      <c r="A20" s="175"/>
      <c r="B20" s="174"/>
      <c r="C20" s="171"/>
      <c r="D20" s="171"/>
      <c r="E20" s="174"/>
      <c r="F20" s="171"/>
      <c r="G20" s="171"/>
      <c r="H20" s="171"/>
      <c r="O20" s="165"/>
    </row>
    <row r="21" spans="1:15" x14ac:dyDescent="0.2">
      <c r="A21" s="175"/>
      <c r="B21" s="174"/>
      <c r="C21" s="174"/>
      <c r="D21" s="171"/>
      <c r="E21" s="174"/>
      <c r="F21" s="171"/>
      <c r="G21" s="171"/>
      <c r="H21" s="171"/>
      <c r="K21" s="171"/>
      <c r="L21" s="171"/>
      <c r="M21" s="171"/>
      <c r="N21" s="171"/>
      <c r="O21" s="165"/>
    </row>
    <row r="22" spans="1:15" x14ac:dyDescent="0.2">
      <c r="A22" s="161"/>
      <c r="B22" s="162"/>
      <c r="C22" s="162"/>
      <c r="D22" s="162"/>
      <c r="E22" s="163"/>
      <c r="F22" s="164"/>
      <c r="K22" s="171"/>
      <c r="L22" s="171"/>
      <c r="M22" s="171"/>
      <c r="N22" s="171"/>
      <c r="O22" s="165"/>
    </row>
    <row r="23" spans="1:15" x14ac:dyDescent="0.2">
      <c r="A23" s="161"/>
      <c r="B23" s="162"/>
      <c r="C23" s="162"/>
      <c r="D23" s="162"/>
      <c r="E23" s="163"/>
      <c r="O23" s="165"/>
    </row>
    <row r="24" spans="1:15" x14ac:dyDescent="0.2">
      <c r="A24" s="167"/>
      <c r="B24" s="162"/>
      <c r="C24" s="162"/>
      <c r="D24" s="162"/>
      <c r="E24" s="162"/>
      <c r="F24" s="164"/>
      <c r="O24" s="165"/>
    </row>
    <row r="25" spans="1:15" x14ac:dyDescent="0.2">
      <c r="A25" s="161"/>
      <c r="B25" s="162"/>
      <c r="C25" s="162"/>
      <c r="D25" s="162"/>
      <c r="E25" s="163"/>
      <c r="F25" s="164"/>
      <c r="O25" s="165"/>
    </row>
    <row r="26" spans="1:15" x14ac:dyDescent="0.2">
      <c r="A26" s="161"/>
      <c r="B26" s="162"/>
      <c r="C26" s="162"/>
      <c r="D26" s="162"/>
      <c r="E26" s="163"/>
      <c r="O26" s="165"/>
    </row>
    <row r="27" spans="1:15" x14ac:dyDescent="0.2">
      <c r="A27" s="167"/>
      <c r="B27" s="162"/>
      <c r="C27" s="162"/>
      <c r="D27" s="162"/>
      <c r="E27" s="162"/>
      <c r="F27" s="164"/>
      <c r="O27" s="165"/>
    </row>
    <row r="28" spans="1:15" x14ac:dyDescent="0.2">
      <c r="A28" s="167"/>
      <c r="B28" s="162"/>
      <c r="C28" s="162"/>
      <c r="D28" s="162"/>
      <c r="E28" s="162"/>
      <c r="M28" s="169"/>
      <c r="N28" s="169"/>
      <c r="O28" s="170"/>
    </row>
    <row r="29" spans="1:15" x14ac:dyDescent="0.2">
      <c r="A29" s="167"/>
      <c r="B29" s="171"/>
      <c r="C29" s="171"/>
      <c r="D29" s="162"/>
      <c r="E29" s="162"/>
      <c r="F29" s="169"/>
      <c r="I29" s="171"/>
      <c r="J29" s="171"/>
      <c r="M29" s="169"/>
      <c r="N29" s="169"/>
      <c r="O29" s="170"/>
    </row>
    <row r="30" spans="1:15" x14ac:dyDescent="0.2">
      <c r="A30" s="173"/>
      <c r="B30" s="171"/>
      <c r="C30" s="171"/>
      <c r="D30" s="171"/>
      <c r="E30" s="174"/>
      <c r="I30" s="171"/>
      <c r="J30" s="171"/>
      <c r="M30" s="169"/>
      <c r="N30" s="169"/>
      <c r="O30" s="170"/>
    </row>
    <row r="31" spans="1:15" x14ac:dyDescent="0.2">
      <c r="A31" s="175"/>
      <c r="B31" s="174"/>
      <c r="C31" s="174"/>
      <c r="D31" s="171"/>
      <c r="E31" s="174"/>
      <c r="I31" s="171"/>
      <c r="J31" s="171"/>
      <c r="O31" s="165"/>
    </row>
    <row r="32" spans="1:15" x14ac:dyDescent="0.2">
      <c r="A32" s="175"/>
      <c r="B32" s="174"/>
      <c r="C32" s="174"/>
      <c r="D32" s="171"/>
      <c r="E32" s="174"/>
      <c r="F32" s="171"/>
      <c r="G32" s="171"/>
      <c r="H32" s="171"/>
      <c r="I32" s="171"/>
      <c r="J32" s="171"/>
      <c r="O32" s="165"/>
    </row>
    <row r="33" spans="1:15" x14ac:dyDescent="0.2">
      <c r="A33" s="175"/>
      <c r="B33" s="174"/>
      <c r="C33" s="171"/>
      <c r="D33" s="171"/>
      <c r="E33" s="174"/>
      <c r="F33" s="171"/>
      <c r="G33" s="171"/>
      <c r="H33" s="171"/>
      <c r="O33" s="165"/>
    </row>
    <row r="34" spans="1:15" x14ac:dyDescent="0.2">
      <c r="A34" s="175"/>
      <c r="B34" s="174"/>
      <c r="C34" s="174"/>
      <c r="D34" s="171"/>
      <c r="E34" s="174"/>
      <c r="F34" s="171"/>
      <c r="G34" s="171"/>
      <c r="H34" s="171"/>
      <c r="K34" s="171"/>
      <c r="L34" s="171"/>
      <c r="M34" s="171"/>
      <c r="N34" s="171"/>
      <c r="O34" s="165"/>
    </row>
    <row r="35" spans="1:15" x14ac:dyDescent="0.2">
      <c r="A35" s="161"/>
      <c r="B35" s="162"/>
      <c r="C35" s="162"/>
      <c r="D35" s="162"/>
      <c r="E35" s="163"/>
      <c r="F35" s="164"/>
      <c r="K35" s="171"/>
      <c r="L35" s="171"/>
      <c r="M35" s="171"/>
      <c r="N35" s="171"/>
      <c r="O35" s="165"/>
    </row>
    <row r="36" spans="1:15" x14ac:dyDescent="0.2">
      <c r="A36" s="161"/>
      <c r="B36" s="162"/>
      <c r="C36" s="162"/>
      <c r="D36" s="162"/>
      <c r="E36" s="163"/>
      <c r="O36" s="165"/>
    </row>
    <row r="37" spans="1:15" x14ac:dyDescent="0.2">
      <c r="A37" s="167"/>
      <c r="B37" s="162"/>
      <c r="C37" s="162"/>
      <c r="D37" s="162"/>
      <c r="E37" s="162"/>
      <c r="F37" s="164"/>
      <c r="O37" s="165"/>
    </row>
    <row r="38" spans="1:15" x14ac:dyDescent="0.2">
      <c r="A38" s="175"/>
      <c r="B38" s="174"/>
      <c r="C38" s="171"/>
      <c r="D38" s="171"/>
      <c r="E38" s="174"/>
      <c r="F38" s="171"/>
      <c r="G38" s="171"/>
      <c r="H38" s="171"/>
      <c r="O38" s="165"/>
    </row>
    <row r="39" spans="1:15" x14ac:dyDescent="0.2">
      <c r="A39" s="175"/>
      <c r="B39" s="174"/>
      <c r="C39" s="174"/>
      <c r="D39" s="171"/>
      <c r="E39" s="174"/>
      <c r="F39" s="171"/>
      <c r="G39" s="171"/>
      <c r="H39" s="171"/>
      <c r="K39" s="171"/>
      <c r="L39" s="171"/>
      <c r="M39" s="171"/>
      <c r="N39" s="171"/>
      <c r="O39" s="165"/>
    </row>
    <row r="40" spans="1:15" x14ac:dyDescent="0.2">
      <c r="A40" s="161"/>
      <c r="B40" s="162"/>
      <c r="C40" s="162"/>
      <c r="D40" s="162"/>
      <c r="E40" s="163"/>
      <c r="F40" s="164"/>
      <c r="K40" s="171"/>
      <c r="L40" s="171"/>
      <c r="M40" s="171"/>
      <c r="N40" s="171"/>
      <c r="O40" s="165"/>
    </row>
    <row r="41" spans="1:15" x14ac:dyDescent="0.2">
      <c r="A41" s="161"/>
      <c r="B41" s="162"/>
      <c r="C41" s="162"/>
      <c r="D41" s="162"/>
      <c r="E41" s="163"/>
      <c r="O41" s="165"/>
    </row>
    <row r="42" spans="1:15" x14ac:dyDescent="0.2">
      <c r="A42" s="167"/>
      <c r="B42" s="162"/>
      <c r="C42" s="162"/>
      <c r="D42" s="162"/>
      <c r="E42" s="162"/>
      <c r="F42" s="164"/>
      <c r="O42" s="165"/>
    </row>
    <row r="43" spans="1:15" x14ac:dyDescent="0.2">
      <c r="A43" s="161"/>
      <c r="B43" s="162"/>
      <c r="C43" s="162"/>
      <c r="D43" s="162"/>
      <c r="E43" s="163"/>
      <c r="O43" s="165"/>
    </row>
    <row r="44" spans="1:15" x14ac:dyDescent="0.2">
      <c r="A44" s="167"/>
      <c r="B44" s="162"/>
      <c r="C44" s="162"/>
      <c r="D44" s="162"/>
      <c r="E44" s="162"/>
      <c r="F44" s="164"/>
      <c r="O44" s="165"/>
    </row>
    <row r="45" spans="1:15" x14ac:dyDescent="0.2">
      <c r="A45" s="167"/>
      <c r="B45" s="171"/>
      <c r="C45" s="171"/>
      <c r="D45" s="162"/>
      <c r="E45" s="162"/>
      <c r="F45" s="169"/>
      <c r="I45" s="171"/>
      <c r="J45" s="171"/>
      <c r="M45" s="169"/>
      <c r="N45" s="169"/>
      <c r="O45" s="170"/>
    </row>
    <row r="46" spans="1:15" x14ac:dyDescent="0.2">
      <c r="A46" s="173"/>
      <c r="B46" s="171"/>
      <c r="C46" s="171"/>
      <c r="D46" s="171"/>
      <c r="E46" s="174"/>
      <c r="I46" s="171"/>
      <c r="J46" s="171"/>
      <c r="M46" s="169"/>
      <c r="N46" s="169"/>
      <c r="O46" s="170"/>
    </row>
    <row r="47" spans="1:15" x14ac:dyDescent="0.2">
      <c r="A47" s="175"/>
      <c r="B47" s="174"/>
      <c r="C47" s="174"/>
      <c r="D47" s="171"/>
      <c r="E47" s="174"/>
      <c r="I47" s="171"/>
      <c r="J47" s="171"/>
      <c r="O47" s="165"/>
    </row>
    <row r="48" spans="1:15" x14ac:dyDescent="0.2">
      <c r="A48" s="167"/>
      <c r="B48" s="162"/>
      <c r="C48" s="162"/>
      <c r="D48" s="162"/>
      <c r="E48" s="162"/>
      <c r="F48" s="164"/>
      <c r="O48" s="165"/>
    </row>
    <row r="49" spans="1:15" x14ac:dyDescent="0.2">
      <c r="A49" s="161"/>
      <c r="B49" s="162"/>
      <c r="C49" s="162"/>
      <c r="D49" s="162"/>
      <c r="E49" s="163"/>
      <c r="F49" s="164"/>
      <c r="O49" s="165"/>
    </row>
    <row r="50" spans="1:15" x14ac:dyDescent="0.2">
      <c r="A50" s="167"/>
      <c r="B50" s="162"/>
      <c r="C50" s="162"/>
      <c r="D50" s="162"/>
      <c r="E50" s="162"/>
      <c r="F50" s="164"/>
      <c r="O50" s="165"/>
    </row>
    <row r="51" spans="1:15" x14ac:dyDescent="0.2">
      <c r="A51" s="167"/>
      <c r="B51" s="162"/>
      <c r="C51" s="162"/>
      <c r="D51" s="162"/>
      <c r="E51" s="162"/>
      <c r="M51" s="169"/>
      <c r="N51" s="169"/>
      <c r="O51" s="170"/>
    </row>
    <row r="52" spans="1:15" x14ac:dyDescent="0.2">
      <c r="A52" s="167"/>
      <c r="B52" s="171"/>
      <c r="C52" s="171"/>
      <c r="D52" s="162"/>
      <c r="E52" s="162"/>
      <c r="F52" s="169"/>
      <c r="I52" s="171"/>
      <c r="J52" s="171"/>
      <c r="M52" s="169"/>
      <c r="N52" s="169"/>
      <c r="O52" s="170"/>
    </row>
    <row r="53" spans="1:15" ht="16" thickBot="1" x14ac:dyDescent="0.25">
      <c r="A53" s="176"/>
      <c r="B53" s="177"/>
      <c r="C53" s="177"/>
      <c r="D53" s="177"/>
      <c r="E53" s="177"/>
      <c r="F53" s="178"/>
      <c r="G53" s="178"/>
      <c r="H53" s="179"/>
      <c r="I53" s="179"/>
      <c r="J53" s="180"/>
      <c r="K53" s="179"/>
      <c r="L53" s="179"/>
      <c r="M53" s="179"/>
      <c r="N53" s="179"/>
      <c r="O53" s="181"/>
    </row>
    <row r="54" spans="1:15" ht="21" thickBot="1" x14ac:dyDescent="0.25">
      <c r="A54" s="182" t="s">
        <v>121</v>
      </c>
      <c r="B54" s="183"/>
      <c r="C54" s="184"/>
      <c r="D54" s="182" t="s">
        <v>162</v>
      </c>
      <c r="E54" s="185"/>
      <c r="F54" s="186" t="s">
        <v>122</v>
      </c>
      <c r="G54" s="187"/>
      <c r="H54" s="187"/>
      <c r="I54" s="187"/>
      <c r="J54" s="187"/>
      <c r="K54" s="187"/>
      <c r="L54" s="187"/>
      <c r="M54" s="187"/>
      <c r="N54" s="187"/>
      <c r="O54" s="188"/>
    </row>
    <row r="55" spans="1:15" ht="19" thickBot="1" x14ac:dyDescent="0.25">
      <c r="A55" s="189"/>
      <c r="B55" s="340" t="s">
        <v>145</v>
      </c>
      <c r="C55" s="190"/>
      <c r="D55" s="191"/>
      <c r="E55" s="192"/>
      <c r="F55" s="193" t="s">
        <v>123</v>
      </c>
      <c r="G55" s="194"/>
      <c r="H55" s="194"/>
      <c r="I55" s="194"/>
      <c r="J55" s="194"/>
      <c r="K55" s="194"/>
      <c r="L55" s="194"/>
      <c r="M55" s="194"/>
      <c r="N55" s="194"/>
      <c r="O55" s="195"/>
    </row>
    <row r="56" spans="1:15" ht="16" x14ac:dyDescent="0.2">
      <c r="A56" s="216">
        <v>4</v>
      </c>
      <c r="B56" s="217" t="s">
        <v>154</v>
      </c>
      <c r="C56" s="218"/>
      <c r="D56" s="218"/>
      <c r="E56" s="219"/>
      <c r="F56" s="312"/>
      <c r="G56" s="205"/>
      <c r="H56" s="313"/>
      <c r="I56" s="206"/>
      <c r="J56" s="206"/>
      <c r="K56" s="206"/>
      <c r="L56" s="206"/>
      <c r="M56" s="206"/>
      <c r="N56" s="206"/>
      <c r="O56" s="207"/>
    </row>
    <row r="57" spans="1:15" ht="16" x14ac:dyDescent="0.2">
      <c r="A57" s="216">
        <v>4</v>
      </c>
      <c r="B57" s="217" t="s">
        <v>146</v>
      </c>
      <c r="C57" s="218"/>
      <c r="D57" s="218"/>
      <c r="E57" s="219"/>
      <c r="F57" s="312"/>
      <c r="G57" s="205"/>
      <c r="H57" s="313"/>
      <c r="I57" s="206"/>
      <c r="J57" s="206"/>
      <c r="K57" s="206"/>
      <c r="L57" s="206"/>
      <c r="M57" s="206"/>
      <c r="N57" s="206"/>
      <c r="O57" s="207"/>
    </row>
    <row r="58" spans="1:15" ht="16" x14ac:dyDescent="0.2">
      <c r="A58" s="216">
        <v>2</v>
      </c>
      <c r="B58" s="217" t="s">
        <v>147</v>
      </c>
      <c r="C58" s="218"/>
      <c r="D58" s="218"/>
      <c r="E58" s="219"/>
      <c r="F58" s="312"/>
      <c r="G58" s="205"/>
      <c r="H58" s="313"/>
      <c r="I58" s="206"/>
      <c r="J58" s="206"/>
      <c r="K58" s="206"/>
      <c r="L58" s="206"/>
      <c r="M58" s="206"/>
      <c r="N58" s="206"/>
      <c r="O58" s="207"/>
    </row>
    <row r="59" spans="1:15" ht="16" x14ac:dyDescent="0.2">
      <c r="A59" s="216">
        <v>4</v>
      </c>
      <c r="B59" s="217" t="s">
        <v>155</v>
      </c>
      <c r="C59" s="218"/>
      <c r="D59" s="218"/>
      <c r="E59" s="219"/>
      <c r="F59" s="312"/>
      <c r="G59" s="205"/>
      <c r="H59" s="313"/>
      <c r="I59" s="206"/>
      <c r="J59" s="206"/>
      <c r="K59" s="206"/>
      <c r="L59" s="206"/>
      <c r="M59" s="206"/>
      <c r="N59" s="206"/>
      <c r="O59" s="207"/>
    </row>
    <row r="60" spans="1:15" ht="16" x14ac:dyDescent="0.2">
      <c r="A60" s="216">
        <v>4</v>
      </c>
      <c r="B60" s="217" t="s">
        <v>148</v>
      </c>
      <c r="C60" s="218"/>
      <c r="D60" s="218"/>
      <c r="E60" s="219"/>
      <c r="F60" s="314"/>
      <c r="G60" s="205"/>
      <c r="H60" s="205"/>
      <c r="I60" s="205"/>
      <c r="J60" s="205"/>
      <c r="K60" s="205"/>
      <c r="L60" s="205"/>
      <c r="M60" s="205"/>
      <c r="N60" s="206"/>
      <c r="O60" s="207"/>
    </row>
    <row r="61" spans="1:15" ht="16" x14ac:dyDescent="0.2">
      <c r="A61" s="216">
        <v>4</v>
      </c>
      <c r="B61" s="217" t="s">
        <v>149</v>
      </c>
      <c r="C61" s="218"/>
      <c r="D61" s="218"/>
      <c r="E61" s="219"/>
      <c r="F61" s="339"/>
      <c r="G61" s="206"/>
      <c r="H61" s="313"/>
      <c r="I61" s="206"/>
      <c r="J61" s="206"/>
      <c r="K61" s="206"/>
      <c r="L61" s="206"/>
      <c r="M61" s="206"/>
      <c r="N61" s="206"/>
      <c r="O61" s="207"/>
    </row>
    <row r="62" spans="1:15" ht="17" thickBot="1" x14ac:dyDescent="0.25">
      <c r="A62" s="216">
        <v>2</v>
      </c>
      <c r="B62" s="217" t="s">
        <v>153</v>
      </c>
      <c r="C62" s="218"/>
      <c r="D62" s="218"/>
      <c r="E62" s="196"/>
      <c r="F62" s="315"/>
      <c r="G62" s="316"/>
      <c r="H62" s="205"/>
      <c r="I62" s="205"/>
      <c r="J62" s="205"/>
      <c r="K62" s="205"/>
      <c r="L62" s="205"/>
      <c r="M62" s="205"/>
      <c r="N62" s="206"/>
      <c r="O62" s="207"/>
    </row>
    <row r="63" spans="1:15" ht="21" thickBot="1" x14ac:dyDescent="0.25">
      <c r="A63" s="208">
        <v>4</v>
      </c>
      <c r="B63" s="361" t="s">
        <v>150</v>
      </c>
      <c r="C63" s="210"/>
      <c r="D63" s="210"/>
      <c r="E63" s="211"/>
      <c r="F63" s="197"/>
      <c r="G63" s="198"/>
      <c r="H63" s="199" t="s">
        <v>124</v>
      </c>
      <c r="I63" s="198"/>
      <c r="J63" s="200"/>
      <c r="K63" s="205"/>
      <c r="L63" s="205"/>
      <c r="M63" s="205"/>
      <c r="N63" s="206"/>
      <c r="O63" s="207"/>
    </row>
    <row r="64" spans="1:15" ht="16" x14ac:dyDescent="0.2">
      <c r="A64" s="208">
        <v>4</v>
      </c>
      <c r="B64" s="361" t="s">
        <v>151</v>
      </c>
      <c r="C64" s="210"/>
      <c r="D64" s="210"/>
      <c r="E64" s="211"/>
      <c r="F64" s="201"/>
      <c r="G64" s="202"/>
      <c r="H64" s="203"/>
      <c r="I64" s="203"/>
      <c r="J64" s="204"/>
      <c r="K64" s="205"/>
      <c r="L64" s="205"/>
      <c r="M64" s="205"/>
      <c r="N64" s="206"/>
      <c r="O64" s="207"/>
    </row>
    <row r="65" spans="1:15" x14ac:dyDescent="0.2">
      <c r="A65" s="208"/>
      <c r="B65" s="209"/>
      <c r="C65" s="210"/>
      <c r="D65" s="210"/>
      <c r="E65" s="211"/>
      <c r="F65" s="201"/>
      <c r="G65" s="202"/>
      <c r="H65" s="203"/>
      <c r="I65" s="203"/>
      <c r="J65" s="204"/>
      <c r="K65" s="205"/>
      <c r="L65" s="205"/>
      <c r="M65" s="205"/>
      <c r="N65" s="206"/>
      <c r="O65" s="207"/>
    </row>
    <row r="66" spans="1:15" x14ac:dyDescent="0.2">
      <c r="A66" s="208"/>
      <c r="B66" s="209"/>
      <c r="C66" s="210"/>
      <c r="D66" s="210"/>
      <c r="E66" s="211"/>
      <c r="F66" s="212"/>
      <c r="G66" s="213"/>
      <c r="H66" s="214"/>
      <c r="I66" s="214"/>
      <c r="J66" s="215"/>
      <c r="K66" s="205"/>
      <c r="L66" s="205"/>
      <c r="M66" s="205"/>
      <c r="N66" s="206"/>
      <c r="O66" s="207"/>
    </row>
    <row r="67" spans="1:15" ht="16" x14ac:dyDescent="0.2">
      <c r="A67" s="317"/>
      <c r="B67" s="459" t="s">
        <v>138</v>
      </c>
      <c r="C67" s="460"/>
      <c r="D67" s="460"/>
      <c r="E67" s="461"/>
      <c r="F67" s="212" t="s">
        <v>139</v>
      </c>
      <c r="G67" s="213" t="s">
        <v>152</v>
      </c>
      <c r="H67" s="214"/>
      <c r="I67" s="214"/>
      <c r="J67" s="215"/>
      <c r="K67" s="206"/>
      <c r="L67" s="206"/>
      <c r="M67" s="206"/>
      <c r="N67" s="206"/>
      <c r="O67" s="207"/>
    </row>
    <row r="68" spans="1:15" x14ac:dyDescent="0.2">
      <c r="A68" s="208"/>
      <c r="B68" s="209"/>
      <c r="C68" s="210"/>
      <c r="D68" s="210"/>
      <c r="E68" s="211"/>
      <c r="F68" s="212"/>
      <c r="G68" s="213"/>
      <c r="H68" s="214"/>
      <c r="I68" s="214"/>
      <c r="J68" s="215"/>
      <c r="K68" s="206"/>
      <c r="L68" s="206"/>
      <c r="M68" s="206"/>
      <c r="N68" s="206"/>
      <c r="O68" s="207"/>
    </row>
    <row r="69" spans="1:15" ht="16" x14ac:dyDescent="0.2">
      <c r="A69" s="216"/>
      <c r="B69" s="217"/>
      <c r="C69" s="218"/>
      <c r="D69" s="218"/>
      <c r="E69" s="219"/>
      <c r="F69" s="224"/>
      <c r="G69" s="225"/>
      <c r="H69" s="226"/>
      <c r="I69" s="227"/>
      <c r="J69" s="228"/>
      <c r="K69" s="206"/>
      <c r="L69" s="206"/>
      <c r="M69" s="206"/>
      <c r="N69" s="206"/>
      <c r="O69" s="207"/>
    </row>
    <row r="70" spans="1:15" ht="16" x14ac:dyDescent="0.2">
      <c r="A70" s="216"/>
      <c r="B70" s="259"/>
      <c r="C70" s="218"/>
      <c r="D70" s="218"/>
      <c r="E70" s="219"/>
      <c r="F70" s="318"/>
      <c r="G70" s="319"/>
      <c r="H70" s="320"/>
      <c r="I70" s="320"/>
      <c r="J70" s="229"/>
      <c r="K70" s="206"/>
      <c r="L70" s="206"/>
      <c r="M70" s="206"/>
      <c r="N70" s="206"/>
      <c r="O70" s="207"/>
    </row>
    <row r="71" spans="1:15" ht="16" x14ac:dyDescent="0.2">
      <c r="A71" s="216"/>
      <c r="B71" s="259"/>
      <c r="C71" s="218"/>
      <c r="D71" s="218"/>
      <c r="E71" s="230"/>
      <c r="F71" s="212"/>
      <c r="G71" s="213"/>
      <c r="H71" s="214"/>
      <c r="I71" s="214"/>
      <c r="J71" s="215"/>
      <c r="K71" s="206"/>
      <c r="L71" s="206"/>
      <c r="M71" s="206"/>
      <c r="N71" s="206"/>
      <c r="O71" s="207"/>
    </row>
    <row r="72" spans="1:15" ht="16" x14ac:dyDescent="0.2">
      <c r="A72" s="333"/>
      <c r="B72" s="334"/>
      <c r="C72" s="335" t="s">
        <v>140</v>
      </c>
      <c r="D72" s="335"/>
      <c r="E72" s="336"/>
      <c r="F72" s="231"/>
      <c r="G72" s="232"/>
      <c r="H72" s="232"/>
      <c r="I72" s="232"/>
      <c r="J72" s="233"/>
      <c r="K72" s="206"/>
      <c r="L72" s="206"/>
      <c r="M72" s="206"/>
      <c r="N72" s="206"/>
      <c r="O72" s="207"/>
    </row>
    <row r="73" spans="1:15" ht="17" thickBot="1" x14ac:dyDescent="0.25">
      <c r="A73" s="234"/>
      <c r="B73" s="321"/>
      <c r="C73" s="235"/>
      <c r="D73" s="235"/>
      <c r="E73" s="236"/>
      <c r="F73" s="237"/>
      <c r="G73" s="238"/>
      <c r="H73" s="238"/>
      <c r="I73" s="238"/>
      <c r="J73" s="239"/>
      <c r="K73" s="206"/>
      <c r="L73" s="206"/>
      <c r="M73" s="206"/>
      <c r="N73" s="206"/>
      <c r="O73" s="207"/>
    </row>
    <row r="74" spans="1:15" ht="21" thickBot="1" x14ac:dyDescent="0.25">
      <c r="A74" s="240"/>
      <c r="B74" s="241"/>
      <c r="C74" s="242"/>
      <c r="D74" s="242"/>
      <c r="E74" s="243"/>
      <c r="F74" s="197"/>
      <c r="G74" s="198"/>
      <c r="H74" s="199" t="s">
        <v>126</v>
      </c>
      <c r="I74" s="198"/>
      <c r="J74" s="200"/>
      <c r="K74" s="206"/>
      <c r="L74" s="206"/>
      <c r="M74" s="206"/>
      <c r="N74" s="206"/>
      <c r="O74" s="207"/>
    </row>
    <row r="75" spans="1:15" ht="16" x14ac:dyDescent="0.2">
      <c r="A75" s="216"/>
      <c r="B75" s="217"/>
      <c r="C75" s="218"/>
      <c r="D75" s="218"/>
      <c r="E75" s="219"/>
      <c r="F75" s="216"/>
      <c r="G75" s="217"/>
      <c r="H75" s="218"/>
      <c r="I75" s="218"/>
      <c r="J75" s="219"/>
      <c r="K75" s="206"/>
      <c r="L75" s="206"/>
      <c r="M75" s="206"/>
      <c r="N75" s="206"/>
      <c r="O75" s="207"/>
    </row>
    <row r="76" spans="1:15" ht="16" x14ac:dyDescent="0.2">
      <c r="A76" s="220"/>
      <c r="B76" s="221" t="s">
        <v>125</v>
      </c>
      <c r="C76" s="222"/>
      <c r="D76" s="222"/>
      <c r="E76" s="223"/>
      <c r="F76" s="237"/>
      <c r="G76" s="238"/>
      <c r="H76" s="238"/>
      <c r="I76" s="238"/>
      <c r="J76" s="239"/>
      <c r="K76" s="206"/>
      <c r="L76" s="206"/>
      <c r="M76" s="206"/>
      <c r="N76" s="206"/>
      <c r="O76" s="207"/>
    </row>
    <row r="77" spans="1:15" ht="16" x14ac:dyDescent="0.2">
      <c r="A77" s="216"/>
      <c r="B77" s="217"/>
      <c r="C77" s="218"/>
      <c r="D77" s="218"/>
      <c r="E77" s="219"/>
      <c r="F77" s="237"/>
      <c r="G77" s="238"/>
      <c r="H77" s="238"/>
      <c r="I77" s="238"/>
      <c r="J77" s="239"/>
      <c r="K77" s="206"/>
      <c r="L77" s="206"/>
      <c r="M77" s="206"/>
      <c r="N77" s="206"/>
      <c r="O77" s="207"/>
    </row>
    <row r="78" spans="1:15" ht="16" x14ac:dyDescent="0.2">
      <c r="A78" s="216"/>
      <c r="B78" s="217"/>
      <c r="C78" s="218"/>
      <c r="D78" s="218"/>
      <c r="E78" s="219"/>
      <c r="F78" s="237"/>
      <c r="G78" s="238"/>
      <c r="H78" s="238"/>
      <c r="I78" s="238"/>
      <c r="J78" s="239"/>
      <c r="K78" s="206"/>
      <c r="L78" s="206"/>
      <c r="M78" s="206"/>
      <c r="N78" s="206"/>
      <c r="O78" s="207"/>
    </row>
    <row r="79" spans="1:15" ht="16" x14ac:dyDescent="0.2">
      <c r="A79" s="216"/>
      <c r="B79" s="217"/>
      <c r="C79" s="218"/>
      <c r="D79" s="218"/>
      <c r="E79" s="244"/>
      <c r="F79" s="237"/>
      <c r="G79" s="238"/>
      <c r="H79" s="238"/>
      <c r="I79" s="238"/>
      <c r="J79" s="239"/>
      <c r="K79" s="206"/>
      <c r="L79" s="206"/>
      <c r="M79" s="206"/>
      <c r="N79" s="206"/>
      <c r="O79" s="207"/>
    </row>
    <row r="80" spans="1:15" ht="16" x14ac:dyDescent="0.2">
      <c r="A80" s="216"/>
      <c r="B80" s="217"/>
      <c r="C80" s="218"/>
      <c r="D80" s="245"/>
      <c r="E80" s="196"/>
      <c r="F80" s="237"/>
      <c r="G80" s="238"/>
      <c r="H80" s="238"/>
      <c r="I80" s="238"/>
      <c r="J80" s="239"/>
      <c r="K80" s="206"/>
      <c r="L80" s="206"/>
      <c r="M80" s="206"/>
      <c r="N80" s="206"/>
      <c r="O80" s="207"/>
    </row>
    <row r="81" spans="1:15" ht="16" x14ac:dyDescent="0.2">
      <c r="A81" s="216"/>
      <c r="B81" s="217"/>
      <c r="C81" s="218"/>
      <c r="D81" s="218"/>
      <c r="E81" s="219"/>
      <c r="F81" s="237"/>
      <c r="G81" s="238"/>
      <c r="H81" s="238"/>
      <c r="I81" s="238"/>
      <c r="J81" s="239"/>
      <c r="K81" s="206"/>
      <c r="L81" s="206"/>
      <c r="M81" s="206"/>
      <c r="N81" s="206"/>
      <c r="O81" s="207"/>
    </row>
    <row r="82" spans="1:15" ht="16" x14ac:dyDescent="0.2">
      <c r="A82" s="246"/>
      <c r="B82" s="247"/>
      <c r="C82" s="247"/>
      <c r="D82" s="247"/>
      <c r="E82" s="248"/>
      <c r="F82" s="237"/>
      <c r="G82" s="238"/>
      <c r="H82" s="238"/>
      <c r="I82" s="238"/>
      <c r="J82" s="239"/>
      <c r="K82" s="206"/>
      <c r="L82" s="206"/>
      <c r="M82" s="206"/>
      <c r="N82" s="206"/>
      <c r="O82" s="207"/>
    </row>
    <row r="83" spans="1:15" ht="16" x14ac:dyDescent="0.2">
      <c r="A83" s="246"/>
      <c r="B83" s="247"/>
      <c r="C83" s="247"/>
      <c r="D83" s="247"/>
      <c r="E83" s="248"/>
      <c r="F83" s="237"/>
      <c r="G83" s="238"/>
      <c r="H83" s="238"/>
      <c r="I83" s="238"/>
      <c r="J83" s="239"/>
      <c r="K83" s="206"/>
      <c r="L83" s="206"/>
      <c r="M83" s="206"/>
      <c r="N83" s="206"/>
      <c r="O83" s="207"/>
    </row>
    <row r="84" spans="1:15" ht="16" x14ac:dyDescent="0.2">
      <c r="A84" s="216"/>
      <c r="B84" s="218"/>
      <c r="C84" s="218"/>
      <c r="D84" s="218"/>
      <c r="E84" s="219"/>
      <c r="F84" s="237"/>
      <c r="G84" s="238"/>
      <c r="H84" s="238"/>
      <c r="I84" s="238"/>
      <c r="J84" s="239"/>
      <c r="K84" s="206"/>
      <c r="L84" s="206"/>
      <c r="M84" s="206"/>
      <c r="N84" s="206"/>
      <c r="O84" s="207"/>
    </row>
    <row r="85" spans="1:15" ht="17" thickBot="1" x14ac:dyDescent="0.25">
      <c r="A85" s="249"/>
      <c r="B85" s="250"/>
      <c r="C85" s="250"/>
      <c r="D85" s="250"/>
      <c r="E85" s="251"/>
      <c r="F85" s="252"/>
      <c r="G85" s="253"/>
      <c r="H85" s="253"/>
      <c r="I85" s="253"/>
      <c r="J85" s="254"/>
      <c r="K85" s="255"/>
      <c r="L85" s="255"/>
      <c r="M85" s="255"/>
      <c r="N85" s="255"/>
      <c r="O85" s="207"/>
    </row>
  </sheetData>
  <mergeCells count="21">
    <mergeCell ref="G9:H9"/>
    <mergeCell ref="I9:K9"/>
    <mergeCell ref="C10:D10"/>
    <mergeCell ref="G10:H10"/>
    <mergeCell ref="I10:J10"/>
    <mergeCell ref="B67:E67"/>
    <mergeCell ref="C5:D5"/>
    <mergeCell ref="G5:H5"/>
    <mergeCell ref="I5:J5"/>
    <mergeCell ref="A1:I1"/>
    <mergeCell ref="A2:I2"/>
    <mergeCell ref="C3:D3"/>
    <mergeCell ref="G4:H4"/>
    <mergeCell ref="I4:M4"/>
    <mergeCell ref="L10:O10"/>
    <mergeCell ref="A11:C11"/>
    <mergeCell ref="E11:F11"/>
    <mergeCell ref="G11:K11"/>
    <mergeCell ref="G6:H6"/>
    <mergeCell ref="G7:H7"/>
    <mergeCell ref="G8:H8"/>
  </mergeCells>
  <pageMargins left="0.25" right="0.25" top="0.25" bottom="0.25" header="0.3" footer="0.3"/>
  <pageSetup scale="5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"/>
  <sheetViews>
    <sheetView view="pageLayout" workbookViewId="0">
      <selection activeCell="A9" sqref="A9:N10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402" t="s">
        <v>16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4"/>
    </row>
    <row r="2" spans="1:14" s="16" customFormat="1" x14ac:dyDescent="0.15">
      <c r="A2" s="394" t="s">
        <v>0</v>
      </c>
      <c r="B2" s="393"/>
      <c r="C2" s="398" t="str">
        <f>'COVER PAGE'!C2:G2</f>
        <v>OHPD4184</v>
      </c>
      <c r="D2" s="398"/>
      <c r="E2" s="398"/>
      <c r="F2" s="398"/>
      <c r="G2" s="398"/>
      <c r="H2" s="393" t="s">
        <v>6</v>
      </c>
      <c r="I2" s="393"/>
      <c r="J2" s="399">
        <f>'COVER PAGE'!J2:N2</f>
        <v>0</v>
      </c>
      <c r="K2" s="399"/>
      <c r="L2" s="399"/>
      <c r="M2" s="399"/>
      <c r="N2" s="400"/>
    </row>
    <row r="3" spans="1:14" s="16" customFormat="1" x14ac:dyDescent="0.15">
      <c r="A3" s="389" t="s">
        <v>1</v>
      </c>
      <c r="B3" s="390"/>
      <c r="C3" s="395" t="str">
        <f>'COVER PAGE'!C3:G3</f>
        <v>BACK ON THE BLOCK CUT OUT BLAZER DRESS</v>
      </c>
      <c r="D3" s="395"/>
      <c r="E3" s="395"/>
      <c r="F3" s="395"/>
      <c r="G3" s="395"/>
      <c r="H3" s="390" t="s">
        <v>7</v>
      </c>
      <c r="I3" s="390"/>
      <c r="J3" s="395" t="str">
        <f>'COVER PAGE'!J3:N3</f>
        <v>0, 2, 4, 6, 8, 10, 12 AMERICAN</v>
      </c>
      <c r="K3" s="395"/>
      <c r="L3" s="395"/>
      <c r="M3" s="395"/>
      <c r="N3" s="401"/>
    </row>
    <row r="4" spans="1:14" s="16" customFormat="1" x14ac:dyDescent="0.15">
      <c r="A4" s="389" t="s">
        <v>2</v>
      </c>
      <c r="B4" s="390"/>
      <c r="C4" s="395" t="str">
        <f>'COVER PAGE'!C4:G4</f>
        <v>LINE 1-2022</v>
      </c>
      <c r="D4" s="395"/>
      <c r="E4" s="395"/>
      <c r="F4" s="395"/>
      <c r="G4" s="395"/>
      <c r="H4" s="390" t="s">
        <v>8</v>
      </c>
      <c r="I4" s="390"/>
      <c r="J4" s="396">
        <f>'COVER PAGE'!J4:N4</f>
        <v>44689</v>
      </c>
      <c r="K4" s="396"/>
      <c r="L4" s="396"/>
      <c r="M4" s="396"/>
      <c r="N4" s="397"/>
    </row>
    <row r="5" spans="1:14" s="16" customFormat="1" x14ac:dyDescent="0.15">
      <c r="A5" s="389" t="s">
        <v>3</v>
      </c>
      <c r="B5" s="390"/>
      <c r="C5" s="395">
        <f>'COVER PAGE'!C5:G5</f>
        <v>0</v>
      </c>
      <c r="D5" s="395"/>
      <c r="E5" s="395"/>
      <c r="F5" s="395"/>
      <c r="G5" s="395"/>
      <c r="H5" s="390" t="s">
        <v>9</v>
      </c>
      <c r="I5" s="390"/>
      <c r="J5" s="396">
        <f>'COVER PAGE'!J5:N5</f>
        <v>44689</v>
      </c>
      <c r="K5" s="396"/>
      <c r="L5" s="396"/>
      <c r="M5" s="396"/>
      <c r="N5" s="397"/>
    </row>
    <row r="6" spans="1:14" s="16" customFormat="1" x14ac:dyDescent="0.15">
      <c r="A6" s="389" t="s">
        <v>4</v>
      </c>
      <c r="B6" s="390"/>
      <c r="C6" s="395" t="str">
        <f>'COVER PAGE'!C6:G6</f>
        <v>LISA BURKE</v>
      </c>
      <c r="D6" s="395"/>
      <c r="E6" s="395"/>
      <c r="F6" s="395"/>
      <c r="G6" s="395"/>
      <c r="H6" s="390" t="s">
        <v>10</v>
      </c>
      <c r="I6" s="390"/>
      <c r="J6" s="395" t="str">
        <f>'COVER PAGE'!J6:N6</f>
        <v>LISA BURKE</v>
      </c>
      <c r="K6" s="395"/>
      <c r="L6" s="395"/>
      <c r="M6" s="395"/>
      <c r="N6" s="401"/>
    </row>
    <row r="7" spans="1:14" s="16" customFormat="1" ht="13" thickBot="1" x14ac:dyDescent="0.2">
      <c r="A7" s="412" t="s">
        <v>5</v>
      </c>
      <c r="B7" s="413"/>
      <c r="C7" s="414">
        <f>'COVER PAGE'!C7:G7</f>
        <v>0</v>
      </c>
      <c r="D7" s="414"/>
      <c r="E7" s="414"/>
      <c r="F7" s="414"/>
      <c r="G7" s="414"/>
      <c r="H7" s="413" t="s">
        <v>11</v>
      </c>
      <c r="I7" s="413"/>
      <c r="J7" s="414">
        <f>'COVER PAGE'!J7:N7</f>
        <v>0</v>
      </c>
      <c r="K7" s="414"/>
      <c r="L7" s="414"/>
      <c r="M7" s="414"/>
      <c r="N7" s="415"/>
    </row>
    <row r="8" spans="1:14" ht="13" thickBot="1" x14ac:dyDescent="0.2">
      <c r="A8" s="489" t="s">
        <v>16</v>
      </c>
      <c r="B8" s="490"/>
      <c r="C8" s="490"/>
      <c r="D8" s="490"/>
      <c r="E8" s="490"/>
      <c r="F8" s="490"/>
      <c r="G8" s="490"/>
      <c r="H8" s="490"/>
      <c r="I8" s="490"/>
      <c r="J8" s="490"/>
      <c r="K8" s="490"/>
      <c r="L8" s="490"/>
      <c r="M8" s="490"/>
      <c r="N8" s="491"/>
    </row>
    <row r="9" spans="1:14" ht="219" customHeight="1" x14ac:dyDescent="0.15">
      <c r="A9" s="370"/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2"/>
    </row>
    <row r="10" spans="1:14" ht="229.75" customHeight="1" thickBot="1" x14ac:dyDescent="0.2">
      <c r="A10" s="376"/>
      <c r="B10" s="377"/>
      <c r="C10" s="377"/>
      <c r="D10" s="377"/>
      <c r="E10" s="377"/>
      <c r="F10" s="377"/>
      <c r="G10" s="377"/>
      <c r="H10" s="377"/>
      <c r="I10" s="377"/>
      <c r="J10" s="377"/>
      <c r="K10" s="377"/>
      <c r="L10" s="377"/>
      <c r="M10" s="377"/>
      <c r="N10" s="378"/>
    </row>
  </sheetData>
  <mergeCells count="27"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A8:N8"/>
    <mergeCell ref="A9:N10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"/>
  <sheetViews>
    <sheetView view="pageLayout" workbookViewId="0">
      <selection activeCell="A9" sqref="A9:N10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402" t="s">
        <v>22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4"/>
    </row>
    <row r="2" spans="1:14" s="16" customFormat="1" x14ac:dyDescent="0.15">
      <c r="A2" s="394" t="s">
        <v>0</v>
      </c>
      <c r="B2" s="393"/>
      <c r="C2" s="398" t="str">
        <f>'COVER PAGE'!C2:G2</f>
        <v>OHPD4184</v>
      </c>
      <c r="D2" s="398"/>
      <c r="E2" s="398"/>
      <c r="F2" s="398"/>
      <c r="G2" s="398"/>
      <c r="H2" s="393" t="s">
        <v>6</v>
      </c>
      <c r="I2" s="393"/>
      <c r="J2" s="399">
        <f>'COVER PAGE'!J2:N2</f>
        <v>0</v>
      </c>
      <c r="K2" s="399"/>
      <c r="L2" s="399"/>
      <c r="M2" s="399"/>
      <c r="N2" s="400"/>
    </row>
    <row r="3" spans="1:14" s="16" customFormat="1" x14ac:dyDescent="0.15">
      <c r="A3" s="389" t="s">
        <v>1</v>
      </c>
      <c r="B3" s="390"/>
      <c r="C3" s="395" t="str">
        <f>'COVER PAGE'!C3:G3</f>
        <v>BACK ON THE BLOCK CUT OUT BLAZER DRESS</v>
      </c>
      <c r="D3" s="395"/>
      <c r="E3" s="395"/>
      <c r="F3" s="395"/>
      <c r="G3" s="395"/>
      <c r="H3" s="390" t="s">
        <v>7</v>
      </c>
      <c r="I3" s="390"/>
      <c r="J3" s="395" t="str">
        <f>'COVER PAGE'!J3:N3</f>
        <v>0, 2, 4, 6, 8, 10, 12 AMERICAN</v>
      </c>
      <c r="K3" s="395"/>
      <c r="L3" s="395"/>
      <c r="M3" s="395"/>
      <c r="N3" s="401"/>
    </row>
    <row r="4" spans="1:14" s="16" customFormat="1" x14ac:dyDescent="0.15">
      <c r="A4" s="389" t="s">
        <v>2</v>
      </c>
      <c r="B4" s="390"/>
      <c r="C4" s="395" t="str">
        <f>'COVER PAGE'!C4:G4</f>
        <v>LINE 1-2022</v>
      </c>
      <c r="D4" s="395"/>
      <c r="E4" s="395"/>
      <c r="F4" s="395"/>
      <c r="G4" s="395"/>
      <c r="H4" s="390" t="s">
        <v>8</v>
      </c>
      <c r="I4" s="390"/>
      <c r="J4" s="396">
        <f>'COVER PAGE'!J4:N4</f>
        <v>44689</v>
      </c>
      <c r="K4" s="396"/>
      <c r="L4" s="396"/>
      <c r="M4" s="396"/>
      <c r="N4" s="397"/>
    </row>
    <row r="5" spans="1:14" s="16" customFormat="1" x14ac:dyDescent="0.15">
      <c r="A5" s="389" t="s">
        <v>3</v>
      </c>
      <c r="B5" s="390"/>
      <c r="C5" s="395">
        <f>'COVER PAGE'!C5:G5</f>
        <v>0</v>
      </c>
      <c r="D5" s="395"/>
      <c r="E5" s="395"/>
      <c r="F5" s="395"/>
      <c r="G5" s="395"/>
      <c r="H5" s="390" t="s">
        <v>9</v>
      </c>
      <c r="I5" s="390"/>
      <c r="J5" s="396">
        <f>'COVER PAGE'!J5:N5</f>
        <v>44689</v>
      </c>
      <c r="K5" s="396"/>
      <c r="L5" s="396"/>
      <c r="M5" s="396"/>
      <c r="N5" s="397"/>
    </row>
    <row r="6" spans="1:14" s="16" customFormat="1" x14ac:dyDescent="0.15">
      <c r="A6" s="389" t="s">
        <v>4</v>
      </c>
      <c r="B6" s="390"/>
      <c r="C6" s="395" t="str">
        <f>'COVER PAGE'!C6:G6</f>
        <v>LISA BURKE</v>
      </c>
      <c r="D6" s="395"/>
      <c r="E6" s="395"/>
      <c r="F6" s="395"/>
      <c r="G6" s="395"/>
      <c r="H6" s="390" t="s">
        <v>10</v>
      </c>
      <c r="I6" s="390"/>
      <c r="J6" s="395" t="str">
        <f>'COVER PAGE'!J6:N6</f>
        <v>LISA BURKE</v>
      </c>
      <c r="K6" s="395"/>
      <c r="L6" s="395"/>
      <c r="M6" s="395"/>
      <c r="N6" s="401"/>
    </row>
    <row r="7" spans="1:14" s="16" customFormat="1" ht="13" thickBot="1" x14ac:dyDescent="0.2">
      <c r="A7" s="412" t="s">
        <v>5</v>
      </c>
      <c r="B7" s="413"/>
      <c r="C7" s="414">
        <f>'COVER PAGE'!C7:G7</f>
        <v>0</v>
      </c>
      <c r="D7" s="414"/>
      <c r="E7" s="414"/>
      <c r="F7" s="414"/>
      <c r="G7" s="414"/>
      <c r="H7" s="413" t="s">
        <v>11</v>
      </c>
      <c r="I7" s="413"/>
      <c r="J7" s="414">
        <f>'COVER PAGE'!J7:N7</f>
        <v>0</v>
      </c>
      <c r="K7" s="414"/>
      <c r="L7" s="414"/>
      <c r="M7" s="414"/>
      <c r="N7" s="415"/>
    </row>
    <row r="8" spans="1:14" ht="13" thickBot="1" x14ac:dyDescent="0.2">
      <c r="A8" s="489" t="s">
        <v>16</v>
      </c>
      <c r="B8" s="490"/>
      <c r="C8" s="490"/>
      <c r="D8" s="490"/>
      <c r="E8" s="490"/>
      <c r="F8" s="490"/>
      <c r="G8" s="490"/>
      <c r="H8" s="490"/>
      <c r="I8" s="490"/>
      <c r="J8" s="490"/>
      <c r="K8" s="490"/>
      <c r="L8" s="490"/>
      <c r="M8" s="490"/>
      <c r="N8" s="491"/>
    </row>
    <row r="9" spans="1:14" ht="210" customHeight="1" x14ac:dyDescent="0.15">
      <c r="A9" s="370"/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2"/>
    </row>
    <row r="10" spans="1:14" ht="238.25" customHeight="1" thickBot="1" x14ac:dyDescent="0.2">
      <c r="A10" s="376"/>
      <c r="B10" s="377"/>
      <c r="C10" s="377"/>
      <c r="D10" s="377"/>
      <c r="E10" s="377"/>
      <c r="F10" s="377"/>
      <c r="G10" s="377"/>
      <c r="H10" s="377"/>
      <c r="I10" s="377"/>
      <c r="J10" s="377"/>
      <c r="K10" s="377"/>
      <c r="L10" s="377"/>
      <c r="M10" s="377"/>
      <c r="N10" s="378"/>
    </row>
  </sheetData>
  <mergeCells count="27"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A8:N8"/>
    <mergeCell ref="A9:N10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"/>
  <sheetViews>
    <sheetView view="pageLayout" workbookViewId="0">
      <selection activeCell="A9" sqref="A9:N10"/>
    </sheetView>
  </sheetViews>
  <sheetFormatPr baseColWidth="10" defaultColWidth="8.83203125" defaultRowHeight="12" x14ac:dyDescent="0.15"/>
  <cols>
    <col min="1" max="14" width="9.5" style="1" customWidth="1"/>
    <col min="15" max="15" width="9.1640625" style="1" customWidth="1"/>
    <col min="16" max="16384" width="8.83203125" style="1"/>
  </cols>
  <sheetData>
    <row r="1" spans="1:14" ht="40.75" customHeight="1" thickBot="1" x14ac:dyDescent="0.2">
      <c r="A1" s="402" t="s">
        <v>17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4"/>
    </row>
    <row r="2" spans="1:14" s="16" customFormat="1" x14ac:dyDescent="0.15">
      <c r="A2" s="394" t="s">
        <v>0</v>
      </c>
      <c r="B2" s="393"/>
      <c r="C2" s="398" t="str">
        <f>'COVER PAGE'!C2:G2</f>
        <v>OHPD4184</v>
      </c>
      <c r="D2" s="398"/>
      <c r="E2" s="398"/>
      <c r="F2" s="398"/>
      <c r="G2" s="398"/>
      <c r="H2" s="393" t="s">
        <v>6</v>
      </c>
      <c r="I2" s="393"/>
      <c r="J2" s="399">
        <f>'COVER PAGE'!J2:N2</f>
        <v>0</v>
      </c>
      <c r="K2" s="399"/>
      <c r="L2" s="399"/>
      <c r="M2" s="399"/>
      <c r="N2" s="400"/>
    </row>
    <row r="3" spans="1:14" s="16" customFormat="1" x14ac:dyDescent="0.15">
      <c r="A3" s="389" t="s">
        <v>1</v>
      </c>
      <c r="B3" s="390"/>
      <c r="C3" s="395" t="str">
        <f>'COVER PAGE'!C3:G3</f>
        <v>BACK ON THE BLOCK CUT OUT BLAZER DRESS</v>
      </c>
      <c r="D3" s="395"/>
      <c r="E3" s="395"/>
      <c r="F3" s="395"/>
      <c r="G3" s="395"/>
      <c r="H3" s="390" t="s">
        <v>7</v>
      </c>
      <c r="I3" s="390"/>
      <c r="J3" s="395" t="str">
        <f>'COVER PAGE'!J3:N3</f>
        <v>0, 2, 4, 6, 8, 10, 12 AMERICAN</v>
      </c>
      <c r="K3" s="395"/>
      <c r="L3" s="395"/>
      <c r="M3" s="395"/>
      <c r="N3" s="401"/>
    </row>
    <row r="4" spans="1:14" s="16" customFormat="1" x14ac:dyDescent="0.15">
      <c r="A4" s="389" t="s">
        <v>2</v>
      </c>
      <c r="B4" s="390"/>
      <c r="C4" s="395" t="str">
        <f>'COVER PAGE'!C4:G4</f>
        <v>LINE 1-2022</v>
      </c>
      <c r="D4" s="395"/>
      <c r="E4" s="395"/>
      <c r="F4" s="395"/>
      <c r="G4" s="395"/>
      <c r="H4" s="390" t="s">
        <v>8</v>
      </c>
      <c r="I4" s="390"/>
      <c r="J4" s="396">
        <f>'COVER PAGE'!J4:N4</f>
        <v>44689</v>
      </c>
      <c r="K4" s="396"/>
      <c r="L4" s="396"/>
      <c r="M4" s="396"/>
      <c r="N4" s="397"/>
    </row>
    <row r="5" spans="1:14" s="16" customFormat="1" x14ac:dyDescent="0.15">
      <c r="A5" s="389" t="s">
        <v>3</v>
      </c>
      <c r="B5" s="390"/>
      <c r="C5" s="395">
        <f>'COVER PAGE'!C5:G5</f>
        <v>0</v>
      </c>
      <c r="D5" s="395"/>
      <c r="E5" s="395"/>
      <c r="F5" s="395"/>
      <c r="G5" s="395"/>
      <c r="H5" s="390" t="s">
        <v>9</v>
      </c>
      <c r="I5" s="390"/>
      <c r="J5" s="396">
        <f>'COVER PAGE'!J5:N5</f>
        <v>44689</v>
      </c>
      <c r="K5" s="396"/>
      <c r="L5" s="396"/>
      <c r="M5" s="396"/>
      <c r="N5" s="397"/>
    </row>
    <row r="6" spans="1:14" s="16" customFormat="1" x14ac:dyDescent="0.15">
      <c r="A6" s="389" t="s">
        <v>4</v>
      </c>
      <c r="B6" s="390"/>
      <c r="C6" s="395" t="str">
        <f>'COVER PAGE'!C6:G6</f>
        <v>LISA BURKE</v>
      </c>
      <c r="D6" s="395"/>
      <c r="E6" s="395"/>
      <c r="F6" s="395"/>
      <c r="G6" s="395"/>
      <c r="H6" s="390" t="s">
        <v>10</v>
      </c>
      <c r="I6" s="390"/>
      <c r="J6" s="395" t="str">
        <f>'COVER PAGE'!J6:N6</f>
        <v>LISA BURKE</v>
      </c>
      <c r="K6" s="395"/>
      <c r="L6" s="395"/>
      <c r="M6" s="395"/>
      <c r="N6" s="401"/>
    </row>
    <row r="7" spans="1:14" s="16" customFormat="1" ht="13" thickBot="1" x14ac:dyDescent="0.2">
      <c r="A7" s="412" t="s">
        <v>5</v>
      </c>
      <c r="B7" s="413"/>
      <c r="C7" s="414">
        <f>'COVER PAGE'!C7:G7</f>
        <v>0</v>
      </c>
      <c r="D7" s="414"/>
      <c r="E7" s="414"/>
      <c r="F7" s="414"/>
      <c r="G7" s="414"/>
      <c r="H7" s="413" t="s">
        <v>11</v>
      </c>
      <c r="I7" s="413"/>
      <c r="J7" s="414">
        <f>'COVER PAGE'!J7:N7</f>
        <v>0</v>
      </c>
      <c r="K7" s="414"/>
      <c r="L7" s="414"/>
      <c r="M7" s="414"/>
      <c r="N7" s="415"/>
    </row>
    <row r="8" spans="1:14" ht="13" thickBot="1" x14ac:dyDescent="0.2">
      <c r="A8" s="489" t="s">
        <v>17</v>
      </c>
      <c r="B8" s="490"/>
      <c r="C8" s="490"/>
      <c r="D8" s="490"/>
      <c r="E8" s="490"/>
      <c r="F8" s="490"/>
      <c r="G8" s="490"/>
      <c r="H8" s="490"/>
      <c r="I8" s="490"/>
      <c r="J8" s="490"/>
      <c r="K8" s="490"/>
      <c r="L8" s="490"/>
      <c r="M8" s="490"/>
      <c r="N8" s="491"/>
    </row>
    <row r="9" spans="1:14" ht="172.25" customHeight="1" x14ac:dyDescent="0.15">
      <c r="A9" s="492" t="s">
        <v>87</v>
      </c>
      <c r="B9" s="493"/>
      <c r="C9" s="493"/>
      <c r="D9" s="493"/>
      <c r="E9" s="493"/>
      <c r="F9" s="493"/>
      <c r="G9" s="493"/>
      <c r="H9" s="493"/>
      <c r="I9" s="493"/>
      <c r="J9" s="493"/>
      <c r="K9" s="493"/>
      <c r="L9" s="493"/>
      <c r="M9" s="493"/>
      <c r="N9" s="494"/>
    </row>
    <row r="10" spans="1:14" ht="238.25" customHeight="1" thickBot="1" x14ac:dyDescent="0.2">
      <c r="A10" s="495"/>
      <c r="B10" s="496"/>
      <c r="C10" s="496"/>
      <c r="D10" s="496"/>
      <c r="E10" s="496"/>
      <c r="F10" s="496"/>
      <c r="G10" s="496"/>
      <c r="H10" s="496"/>
      <c r="I10" s="496"/>
      <c r="J10" s="496"/>
      <c r="K10" s="496"/>
      <c r="L10" s="496"/>
      <c r="M10" s="496"/>
      <c r="N10" s="497"/>
    </row>
  </sheetData>
  <mergeCells count="27"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A8:N8"/>
    <mergeCell ref="A9:N10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A5:B5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6"/>
  <sheetViews>
    <sheetView view="pageLayout" workbookViewId="0">
      <selection activeCell="B20" sqref="B20"/>
    </sheetView>
  </sheetViews>
  <sheetFormatPr baseColWidth="10" defaultColWidth="8.83203125" defaultRowHeight="12" x14ac:dyDescent="0.15"/>
  <cols>
    <col min="1" max="1" width="6.1640625" style="1" customWidth="1"/>
    <col min="2" max="2" width="18" style="1" customWidth="1"/>
    <col min="3" max="3" width="17.5" style="1" customWidth="1"/>
    <col min="4" max="4" width="12.6640625" style="1" customWidth="1"/>
    <col min="5" max="15" width="8.6640625" style="1" customWidth="1"/>
    <col min="16" max="16384" width="8.83203125" style="1"/>
  </cols>
  <sheetData>
    <row r="1" spans="1:14" ht="40.25" customHeight="1" thickBot="1" x14ac:dyDescent="0.2">
      <c r="A1" s="402" t="s">
        <v>23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4"/>
    </row>
    <row r="2" spans="1:14" s="16" customFormat="1" x14ac:dyDescent="0.15">
      <c r="A2" s="394" t="s">
        <v>0</v>
      </c>
      <c r="B2" s="393"/>
      <c r="C2" s="398" t="str">
        <f>'COVER PAGE'!C2:G2</f>
        <v>OHPD4184</v>
      </c>
      <c r="D2" s="398"/>
      <c r="E2" s="398"/>
      <c r="F2" s="398"/>
      <c r="G2" s="398"/>
      <c r="H2" s="393" t="s">
        <v>6</v>
      </c>
      <c r="I2" s="393"/>
      <c r="J2" s="399">
        <f>'COVER PAGE'!J2:N2</f>
        <v>0</v>
      </c>
      <c r="K2" s="399"/>
      <c r="L2" s="399"/>
      <c r="M2" s="399"/>
      <c r="N2" s="400"/>
    </row>
    <row r="3" spans="1:14" s="16" customFormat="1" x14ac:dyDescent="0.15">
      <c r="A3" s="389" t="s">
        <v>1</v>
      </c>
      <c r="B3" s="390"/>
      <c r="C3" s="395" t="str">
        <f>'COVER PAGE'!C3:G3</f>
        <v>BACK ON THE BLOCK CUT OUT BLAZER DRESS</v>
      </c>
      <c r="D3" s="395"/>
      <c r="E3" s="395"/>
      <c r="F3" s="395"/>
      <c r="G3" s="395"/>
      <c r="H3" s="390" t="s">
        <v>7</v>
      </c>
      <c r="I3" s="390"/>
      <c r="J3" s="503" t="str">
        <f>'COVER PAGE'!J3:N3</f>
        <v>0, 2, 4, 6, 8, 10, 12 AMERICAN</v>
      </c>
      <c r="K3" s="504"/>
      <c r="L3" s="504"/>
      <c r="M3" s="504"/>
      <c r="N3" s="505"/>
    </row>
    <row r="4" spans="1:14" s="16" customFormat="1" x14ac:dyDescent="0.15">
      <c r="A4" s="389" t="s">
        <v>2</v>
      </c>
      <c r="B4" s="390"/>
      <c r="C4" s="395" t="str">
        <f>'COVER PAGE'!C4:G4</f>
        <v>LINE 1-2022</v>
      </c>
      <c r="D4" s="395"/>
      <c r="E4" s="395"/>
      <c r="F4" s="395"/>
      <c r="G4" s="395"/>
      <c r="H4" s="390" t="s">
        <v>8</v>
      </c>
      <c r="I4" s="390"/>
      <c r="J4" s="396">
        <f>'COVER PAGE'!J4:N4</f>
        <v>44689</v>
      </c>
      <c r="K4" s="396"/>
      <c r="L4" s="396"/>
      <c r="M4" s="396"/>
      <c r="N4" s="397"/>
    </row>
    <row r="5" spans="1:14" s="16" customFormat="1" x14ac:dyDescent="0.15">
      <c r="A5" s="389" t="s">
        <v>3</v>
      </c>
      <c r="B5" s="390"/>
      <c r="C5" s="395">
        <f>'COVER PAGE'!C5:G5</f>
        <v>0</v>
      </c>
      <c r="D5" s="395"/>
      <c r="E5" s="395"/>
      <c r="F5" s="395"/>
      <c r="G5" s="395"/>
      <c r="H5" s="390" t="s">
        <v>9</v>
      </c>
      <c r="I5" s="390"/>
      <c r="J5" s="396">
        <f>'COVER PAGE'!J5:N5</f>
        <v>44689</v>
      </c>
      <c r="K5" s="396"/>
      <c r="L5" s="396"/>
      <c r="M5" s="396"/>
      <c r="N5" s="397"/>
    </row>
    <row r="6" spans="1:14" s="16" customFormat="1" x14ac:dyDescent="0.15">
      <c r="A6" s="389" t="s">
        <v>4</v>
      </c>
      <c r="B6" s="390"/>
      <c r="C6" s="395" t="str">
        <f>'COVER PAGE'!C6:G6</f>
        <v>LISA BURKE</v>
      </c>
      <c r="D6" s="395"/>
      <c r="E6" s="395"/>
      <c r="F6" s="395"/>
      <c r="G6" s="395"/>
      <c r="H6" s="390" t="s">
        <v>10</v>
      </c>
      <c r="I6" s="390"/>
      <c r="J6" s="395" t="str">
        <f>'COVER PAGE'!J6:N6</f>
        <v>LISA BURKE</v>
      </c>
      <c r="K6" s="395"/>
      <c r="L6" s="395"/>
      <c r="M6" s="395"/>
      <c r="N6" s="401"/>
    </row>
    <row r="7" spans="1:14" s="16" customFormat="1" ht="13" thickBot="1" x14ac:dyDescent="0.2">
      <c r="A7" s="412" t="s">
        <v>5</v>
      </c>
      <c r="B7" s="413"/>
      <c r="C7" s="414">
        <f>'COVER PAGE'!C7:G7</f>
        <v>0</v>
      </c>
      <c r="D7" s="414"/>
      <c r="E7" s="414"/>
      <c r="F7" s="414"/>
      <c r="G7" s="414"/>
      <c r="H7" s="413" t="s">
        <v>11</v>
      </c>
      <c r="I7" s="413"/>
      <c r="J7" s="414">
        <f>'COVER PAGE'!J7:N7</f>
        <v>0</v>
      </c>
      <c r="K7" s="414"/>
      <c r="L7" s="414"/>
      <c r="M7" s="414"/>
      <c r="N7" s="415"/>
    </row>
    <row r="8" spans="1:14" ht="25.75" customHeight="1" x14ac:dyDescent="0.15">
      <c r="A8" s="501" t="s">
        <v>18</v>
      </c>
      <c r="B8" s="506" t="s">
        <v>19</v>
      </c>
      <c r="C8" s="507"/>
      <c r="D8" s="508"/>
      <c r="E8" s="37" t="s">
        <v>102</v>
      </c>
      <c r="F8" s="37" t="s">
        <v>103</v>
      </c>
      <c r="G8" s="132" t="s">
        <v>88</v>
      </c>
      <c r="H8" s="132" t="s">
        <v>89</v>
      </c>
      <c r="I8" s="37" t="s">
        <v>130</v>
      </c>
      <c r="J8" s="37" t="s">
        <v>127</v>
      </c>
      <c r="K8" s="37" t="s">
        <v>128</v>
      </c>
      <c r="L8" s="37"/>
      <c r="M8" s="37"/>
      <c r="N8" s="38"/>
    </row>
    <row r="9" spans="1:14" ht="30" customHeight="1" thickBot="1" x14ac:dyDescent="0.2">
      <c r="A9" s="502"/>
      <c r="B9" s="509"/>
      <c r="C9" s="510"/>
      <c r="D9" s="511"/>
      <c r="E9" s="41"/>
      <c r="F9" s="41"/>
      <c r="G9" s="41">
        <v>43874</v>
      </c>
      <c r="H9" s="41"/>
      <c r="I9" s="41"/>
      <c r="J9" s="41"/>
      <c r="K9" s="41"/>
      <c r="L9" s="41"/>
      <c r="M9" s="41"/>
      <c r="N9" s="42"/>
    </row>
    <row r="10" spans="1:14" ht="13.75" customHeight="1" thickBot="1" x14ac:dyDescent="0.2">
      <c r="A10" s="129"/>
      <c r="B10" s="140" t="s">
        <v>94</v>
      </c>
      <c r="C10" s="141"/>
      <c r="D10" s="141"/>
      <c r="E10" s="134">
        <v>0</v>
      </c>
      <c r="F10" s="282">
        <v>0</v>
      </c>
      <c r="G10" s="323">
        <v>0</v>
      </c>
      <c r="H10" s="274"/>
      <c r="I10" s="275"/>
      <c r="J10" s="275"/>
      <c r="K10" s="275"/>
      <c r="L10" s="23"/>
      <c r="M10" s="23"/>
      <c r="N10" s="24"/>
    </row>
    <row r="11" spans="1:14" ht="13.75" customHeight="1" thickBot="1" x14ac:dyDescent="0.2">
      <c r="A11" s="129"/>
      <c r="B11" s="142" t="s">
        <v>95</v>
      </c>
      <c r="C11" s="327"/>
      <c r="D11" s="327"/>
      <c r="E11" s="136">
        <v>0.125</v>
      </c>
      <c r="F11" s="283">
        <v>0.125</v>
      </c>
      <c r="G11" s="323"/>
      <c r="H11" s="274"/>
      <c r="I11" s="260"/>
      <c r="J11" s="260"/>
      <c r="K11" s="260"/>
      <c r="L11" s="25"/>
      <c r="M11" s="25"/>
      <c r="N11" s="26"/>
    </row>
    <row r="12" spans="1:14" ht="13.75" customHeight="1" thickBot="1" x14ac:dyDescent="0.2">
      <c r="A12" s="129"/>
      <c r="B12" s="143" t="s">
        <v>96</v>
      </c>
      <c r="C12" s="144"/>
      <c r="D12" s="144"/>
      <c r="E12" s="136">
        <v>0.625</v>
      </c>
      <c r="F12" s="283">
        <v>0.625</v>
      </c>
      <c r="G12" s="273"/>
      <c r="H12" s="274"/>
      <c r="I12" s="260"/>
      <c r="J12" s="260"/>
      <c r="K12" s="260"/>
      <c r="L12" s="25"/>
      <c r="M12" s="25"/>
      <c r="N12" s="26"/>
    </row>
    <row r="13" spans="1:14" ht="13.75" customHeight="1" thickBot="1" x14ac:dyDescent="0.2">
      <c r="A13" s="129"/>
      <c r="B13" s="138" t="s">
        <v>101</v>
      </c>
      <c r="C13" s="139"/>
      <c r="D13" s="139"/>
      <c r="E13" s="136">
        <v>0.625</v>
      </c>
      <c r="F13" s="283">
        <v>0.375</v>
      </c>
      <c r="G13" s="322"/>
      <c r="H13" s="274"/>
      <c r="I13" s="260"/>
      <c r="J13" s="260"/>
      <c r="K13" s="260"/>
      <c r="L13" s="25"/>
      <c r="M13" s="25"/>
      <c r="N13" s="26"/>
    </row>
    <row r="14" spans="1:14" ht="13.75" customHeight="1" thickBot="1" x14ac:dyDescent="0.2">
      <c r="A14" s="129"/>
      <c r="B14" s="138" t="s">
        <v>97</v>
      </c>
      <c r="C14" s="139"/>
      <c r="D14" s="139"/>
      <c r="E14" s="136">
        <v>0.25</v>
      </c>
      <c r="F14" s="283">
        <v>0.25</v>
      </c>
      <c r="G14" s="277"/>
      <c r="H14" s="274"/>
      <c r="I14" s="260"/>
      <c r="J14" s="260"/>
      <c r="K14" s="260"/>
      <c r="L14" s="25"/>
      <c r="M14" s="25"/>
      <c r="N14" s="26"/>
    </row>
    <row r="15" spans="1:14" ht="13.75" customHeight="1" thickBot="1" x14ac:dyDescent="0.2">
      <c r="A15" s="129"/>
      <c r="B15" s="138" t="s">
        <v>98</v>
      </c>
      <c r="C15" s="139"/>
      <c r="D15" s="139"/>
      <c r="E15" s="136">
        <v>0.5</v>
      </c>
      <c r="F15" s="283">
        <v>0.25</v>
      </c>
      <c r="G15" s="277"/>
      <c r="H15" s="274"/>
      <c r="I15" s="260"/>
      <c r="J15" s="260"/>
      <c r="K15" s="260"/>
      <c r="L15" s="25"/>
      <c r="M15" s="25"/>
      <c r="N15" s="26"/>
    </row>
    <row r="16" spans="1:14" ht="13.75" customHeight="1" thickBot="1" x14ac:dyDescent="0.2">
      <c r="A16" s="129"/>
      <c r="B16" s="138" t="s">
        <v>90</v>
      </c>
      <c r="C16" s="139"/>
      <c r="D16" s="139"/>
      <c r="E16" s="136">
        <v>0.5</v>
      </c>
      <c r="F16" s="283">
        <v>0.25</v>
      </c>
      <c r="G16" s="277"/>
      <c r="H16" s="274"/>
      <c r="I16" s="260"/>
      <c r="J16" s="260"/>
      <c r="K16" s="260"/>
      <c r="L16" s="25"/>
      <c r="M16" s="25"/>
      <c r="N16" s="26"/>
    </row>
    <row r="17" spans="1:14" ht="13.75" customHeight="1" thickBot="1" x14ac:dyDescent="0.2">
      <c r="A17" s="129"/>
      <c r="B17" s="138" t="s">
        <v>135</v>
      </c>
      <c r="C17" s="139"/>
      <c r="D17" s="139"/>
      <c r="E17" s="136">
        <v>0.5</v>
      </c>
      <c r="F17" s="283">
        <v>0.25</v>
      </c>
      <c r="G17" s="277"/>
      <c r="H17" s="274"/>
      <c r="I17" s="260"/>
      <c r="J17" s="260"/>
      <c r="K17" s="260"/>
      <c r="L17" s="25"/>
      <c r="M17" s="25"/>
      <c r="N17" s="26"/>
    </row>
    <row r="18" spans="1:14" ht="13.75" customHeight="1" thickBot="1" x14ac:dyDescent="0.2">
      <c r="A18" s="129"/>
      <c r="B18" s="138" t="s">
        <v>99</v>
      </c>
      <c r="C18" s="139"/>
      <c r="D18" s="139"/>
      <c r="E18" s="136">
        <v>0.375</v>
      </c>
      <c r="F18" s="283">
        <v>0.1875</v>
      </c>
      <c r="G18" s="277"/>
      <c r="H18" s="274"/>
      <c r="I18" s="260"/>
      <c r="J18" s="260"/>
      <c r="K18" s="260"/>
      <c r="L18" s="25"/>
      <c r="M18" s="25"/>
      <c r="N18" s="26"/>
    </row>
    <row r="19" spans="1:14" ht="13.75" customHeight="1" thickBot="1" x14ac:dyDescent="0.2">
      <c r="A19" s="129"/>
      <c r="B19" s="138" t="s">
        <v>100</v>
      </c>
      <c r="C19" s="139"/>
      <c r="D19" s="139"/>
      <c r="E19" s="136">
        <v>0.125</v>
      </c>
      <c r="F19" s="283">
        <v>0.125</v>
      </c>
      <c r="G19" s="277"/>
      <c r="H19" s="274"/>
      <c r="I19" s="260"/>
      <c r="J19" s="260"/>
      <c r="K19" s="260"/>
      <c r="L19" s="25"/>
      <c r="M19" s="25"/>
      <c r="N19" s="26"/>
    </row>
    <row r="20" spans="1:14" ht="13.75" customHeight="1" thickBot="1" x14ac:dyDescent="0.2">
      <c r="A20" s="129"/>
      <c r="B20" s="138" t="s">
        <v>131</v>
      </c>
      <c r="C20" s="139"/>
      <c r="D20" s="139"/>
      <c r="E20" s="136">
        <v>0.125</v>
      </c>
      <c r="F20" s="283">
        <v>0.125</v>
      </c>
      <c r="G20" s="277"/>
      <c r="H20" s="274"/>
      <c r="I20" s="260"/>
      <c r="J20" s="260"/>
      <c r="K20" s="260"/>
      <c r="L20" s="25"/>
      <c r="M20" s="25"/>
      <c r="N20" s="26"/>
    </row>
    <row r="21" spans="1:14" ht="13.75" customHeight="1" thickBot="1" x14ac:dyDescent="0.2">
      <c r="A21" s="129"/>
      <c r="B21" s="138" t="s">
        <v>136</v>
      </c>
      <c r="C21" s="139"/>
      <c r="D21" s="139"/>
      <c r="E21" s="145">
        <v>0.5</v>
      </c>
      <c r="F21" s="284">
        <v>0.25</v>
      </c>
      <c r="G21" s="324"/>
      <c r="H21" s="274"/>
      <c r="I21" s="260"/>
      <c r="J21" s="260"/>
      <c r="K21" s="260"/>
      <c r="L21" s="25"/>
      <c r="M21" s="25"/>
      <c r="N21" s="26"/>
    </row>
    <row r="22" spans="1:14" ht="13.75" customHeight="1" thickBot="1" x14ac:dyDescent="0.2">
      <c r="A22" s="129"/>
      <c r="B22" s="138"/>
      <c r="C22" s="139"/>
      <c r="D22" s="139"/>
      <c r="E22" s="145"/>
      <c r="F22" s="284"/>
      <c r="G22" s="278"/>
      <c r="H22" s="274"/>
      <c r="I22" s="260"/>
      <c r="J22" s="260"/>
      <c r="K22" s="260"/>
      <c r="L22" s="25"/>
      <c r="M22" s="25"/>
      <c r="N22" s="26"/>
    </row>
    <row r="23" spans="1:14" ht="13.75" customHeight="1" thickBot="1" x14ac:dyDescent="0.2">
      <c r="A23" s="129"/>
      <c r="B23" s="138"/>
      <c r="C23" s="139"/>
      <c r="D23" s="139"/>
      <c r="E23" s="145"/>
      <c r="F23" s="284"/>
      <c r="G23" s="277"/>
      <c r="H23" s="274"/>
      <c r="I23" s="260"/>
      <c r="J23" s="260"/>
      <c r="K23" s="260"/>
      <c r="L23" s="25"/>
      <c r="M23" s="25"/>
      <c r="N23" s="26"/>
    </row>
    <row r="24" spans="1:14" ht="13.75" customHeight="1" thickBot="1" x14ac:dyDescent="0.2">
      <c r="A24" s="129"/>
      <c r="B24" s="138"/>
      <c r="C24" s="139"/>
      <c r="D24" s="139"/>
      <c r="E24" s="136"/>
      <c r="F24" s="283"/>
      <c r="G24" s="278"/>
      <c r="H24" s="279"/>
      <c r="I24" s="260"/>
      <c r="J24" s="260"/>
      <c r="K24" s="260"/>
      <c r="L24" s="25"/>
      <c r="M24" s="25"/>
      <c r="N24" s="26"/>
    </row>
    <row r="25" spans="1:14" ht="13.75" customHeight="1" thickBot="1" x14ac:dyDescent="0.2">
      <c r="A25" s="129"/>
      <c r="B25" s="138"/>
      <c r="C25" s="139"/>
      <c r="D25" s="139"/>
      <c r="E25" s="136"/>
      <c r="F25" s="283"/>
      <c r="G25" s="278"/>
      <c r="H25" s="274"/>
      <c r="I25" s="260"/>
      <c r="J25" s="260"/>
      <c r="K25" s="260"/>
      <c r="L25" s="25"/>
      <c r="M25" s="25"/>
      <c r="N25" s="26"/>
    </row>
    <row r="26" spans="1:14" ht="13.75" customHeight="1" thickBot="1" x14ac:dyDescent="0.2">
      <c r="A26" s="129"/>
      <c r="B26" s="138"/>
      <c r="C26" s="139"/>
      <c r="D26" s="139"/>
      <c r="E26" s="136"/>
      <c r="F26" s="283"/>
      <c r="G26" s="278"/>
      <c r="H26" s="274"/>
      <c r="I26" s="260"/>
      <c r="J26" s="260"/>
      <c r="K26" s="260"/>
      <c r="L26" s="25"/>
      <c r="M26" s="25"/>
      <c r="N26" s="26"/>
    </row>
    <row r="27" spans="1:14" ht="13.75" customHeight="1" thickBot="1" x14ac:dyDescent="0.2">
      <c r="A27" s="129"/>
      <c r="B27" s="138"/>
      <c r="C27" s="139"/>
      <c r="D27" s="139"/>
      <c r="E27" s="145"/>
      <c r="F27" s="284"/>
      <c r="G27" s="324"/>
      <c r="H27" s="274"/>
      <c r="I27" s="260"/>
      <c r="J27" s="260"/>
      <c r="K27" s="260"/>
      <c r="L27" s="25"/>
      <c r="M27" s="25"/>
      <c r="N27" s="26"/>
    </row>
    <row r="28" spans="1:14" ht="13.75" customHeight="1" thickBot="1" x14ac:dyDescent="0.2">
      <c r="A28" s="129"/>
      <c r="B28" s="143"/>
      <c r="C28" s="139"/>
      <c r="D28" s="139"/>
      <c r="E28" s="136"/>
      <c r="F28" s="283"/>
      <c r="G28" s="276"/>
      <c r="H28" s="274"/>
      <c r="I28" s="260"/>
      <c r="J28" s="262"/>
      <c r="K28" s="260"/>
      <c r="L28" s="25"/>
      <c r="M28" s="25"/>
      <c r="N28" s="26"/>
    </row>
    <row r="29" spans="1:14" ht="13.75" customHeight="1" thickBot="1" x14ac:dyDescent="0.2">
      <c r="A29" s="129"/>
      <c r="B29" s="498"/>
      <c r="C29" s="499"/>
      <c r="D29" s="500"/>
      <c r="E29" s="136"/>
      <c r="F29" s="283"/>
      <c r="G29" s="280"/>
      <c r="H29" s="274"/>
      <c r="I29" s="260"/>
      <c r="J29" s="262"/>
      <c r="K29" s="260"/>
      <c r="L29" s="25"/>
      <c r="M29" s="25"/>
      <c r="N29" s="26"/>
    </row>
    <row r="30" spans="1:14" ht="13.75" customHeight="1" thickBot="1" x14ac:dyDescent="0.2">
      <c r="A30" s="31"/>
      <c r="B30" s="138"/>
      <c r="C30" s="139"/>
      <c r="D30" s="139"/>
      <c r="E30" s="136"/>
      <c r="F30" s="283"/>
      <c r="G30" s="325"/>
      <c r="H30" s="274"/>
      <c r="I30" s="260"/>
      <c r="J30" s="260"/>
      <c r="K30" s="260"/>
      <c r="L30" s="25"/>
      <c r="M30" s="25"/>
      <c r="N30" s="26"/>
    </row>
    <row r="31" spans="1:14" ht="13.75" customHeight="1" thickBot="1" x14ac:dyDescent="0.2">
      <c r="A31" s="31"/>
      <c r="E31" s="145"/>
      <c r="F31" s="284"/>
      <c r="G31" s="281"/>
      <c r="H31" s="274"/>
      <c r="I31" s="260"/>
      <c r="J31" s="260"/>
      <c r="K31" s="260"/>
      <c r="L31" s="25"/>
      <c r="M31" s="25"/>
      <c r="N31" s="26"/>
    </row>
    <row r="32" spans="1:14" ht="13.75" customHeight="1" thickBot="1" x14ac:dyDescent="0.2">
      <c r="A32" s="31"/>
      <c r="B32" s="143"/>
      <c r="C32" s="139"/>
      <c r="D32" s="139"/>
      <c r="E32" s="136"/>
      <c r="F32" s="283"/>
      <c r="G32" s="281"/>
      <c r="H32" s="281"/>
      <c r="I32" s="260"/>
      <c r="J32" s="260"/>
      <c r="K32" s="260"/>
      <c r="L32" s="25"/>
      <c r="M32" s="25"/>
      <c r="N32" s="26"/>
    </row>
    <row r="33" spans="1:14" ht="13.75" customHeight="1" thickBot="1" x14ac:dyDescent="0.2">
      <c r="A33" s="31"/>
      <c r="B33" s="498"/>
      <c r="C33" s="499"/>
      <c r="D33" s="500"/>
      <c r="E33" s="136"/>
      <c r="F33" s="283"/>
      <c r="G33" s="260"/>
      <c r="H33" s="260"/>
      <c r="I33" s="260"/>
      <c r="J33" s="260"/>
      <c r="K33" s="260"/>
      <c r="L33" s="25"/>
      <c r="M33" s="25"/>
      <c r="N33" s="26"/>
    </row>
    <row r="34" spans="1:14" ht="13.75" customHeight="1" x14ac:dyDescent="0.15">
      <c r="A34" s="31"/>
      <c r="B34" s="10"/>
      <c r="C34" s="11"/>
      <c r="D34" s="33"/>
      <c r="E34" s="130"/>
      <c r="F34" s="43"/>
      <c r="G34" s="25"/>
      <c r="H34" s="25"/>
      <c r="I34" s="25"/>
      <c r="J34" s="25"/>
      <c r="K34" s="25"/>
      <c r="L34" s="25"/>
      <c r="M34" s="25"/>
      <c r="N34" s="26"/>
    </row>
    <row r="35" spans="1:14" ht="13.75" customHeight="1" x14ac:dyDescent="0.15">
      <c r="A35" s="31"/>
      <c r="B35" s="10"/>
      <c r="C35" s="11"/>
      <c r="D35" s="33"/>
      <c r="E35" s="130"/>
      <c r="F35" s="43"/>
      <c r="G35" s="25"/>
      <c r="H35" s="25"/>
      <c r="I35" s="25"/>
      <c r="J35" s="25"/>
      <c r="K35" s="25"/>
      <c r="L35" s="25"/>
      <c r="M35" s="25"/>
      <c r="N35" s="26"/>
    </row>
    <row r="36" spans="1:14" ht="13.75" customHeight="1" x14ac:dyDescent="0.15">
      <c r="A36" s="31"/>
      <c r="B36" s="10"/>
      <c r="C36" s="11"/>
      <c r="D36" s="33"/>
      <c r="E36" s="130"/>
      <c r="F36" s="43"/>
      <c r="G36" s="25"/>
      <c r="H36" s="25"/>
      <c r="I36" s="25"/>
      <c r="J36" s="25"/>
      <c r="K36" s="25"/>
      <c r="L36" s="25"/>
      <c r="M36" s="25"/>
      <c r="N36" s="26"/>
    </row>
    <row r="37" spans="1:14" ht="13.75" customHeight="1" x14ac:dyDescent="0.15">
      <c r="A37" s="31"/>
      <c r="B37" s="10"/>
      <c r="C37" s="11"/>
      <c r="D37" s="33"/>
      <c r="E37" s="130"/>
      <c r="F37" s="43"/>
      <c r="G37" s="25"/>
      <c r="H37" s="25"/>
      <c r="I37" s="25"/>
      <c r="J37" s="25"/>
      <c r="K37" s="25"/>
      <c r="L37" s="25"/>
      <c r="M37" s="25"/>
      <c r="N37" s="26"/>
    </row>
    <row r="38" spans="1:14" ht="13" thickBot="1" x14ac:dyDescent="0.2">
      <c r="A38" s="32"/>
      <c r="B38" s="14"/>
      <c r="C38" s="15"/>
      <c r="D38" s="34"/>
      <c r="E38" s="131"/>
      <c r="F38" s="44"/>
      <c r="G38" s="27"/>
      <c r="H38" s="27"/>
      <c r="I38" s="27"/>
      <c r="J38" s="27"/>
      <c r="K38" s="27"/>
      <c r="L38" s="27"/>
      <c r="M38" s="27"/>
      <c r="N38" s="28"/>
    </row>
    <row r="39" spans="1:14" ht="13.75" customHeight="1" x14ac:dyDescent="0.15">
      <c r="A39" s="8"/>
      <c r="B39" s="9"/>
      <c r="C39" s="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3.75" customHeight="1" x14ac:dyDescent="0.15">
      <c r="A40" s="8"/>
      <c r="B40" s="9"/>
      <c r="C40" s="9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</sheetData>
  <mergeCells count="29">
    <mergeCell ref="B8:D9"/>
    <mergeCell ref="A5:B5"/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B29:D29"/>
    <mergeCell ref="B33:D33"/>
    <mergeCell ref="A1:N1"/>
    <mergeCell ref="A8:A9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view="pageLayout" zoomScale="106" zoomScalePageLayoutView="106" workbookViewId="0">
      <selection activeCell="C9" sqref="C9:G9"/>
    </sheetView>
  </sheetViews>
  <sheetFormatPr baseColWidth="10" defaultColWidth="8.83203125" defaultRowHeight="12" x14ac:dyDescent="0.15"/>
  <cols>
    <col min="1" max="1" width="6.1640625" style="1" customWidth="1"/>
    <col min="2" max="2" width="18" style="1" customWidth="1"/>
    <col min="3" max="3" width="19" style="1" customWidth="1"/>
    <col min="4" max="4" width="5.5" style="1" customWidth="1"/>
    <col min="5" max="15" width="8.6640625" style="1" customWidth="1"/>
    <col min="16" max="16384" width="8.83203125" style="1"/>
  </cols>
  <sheetData>
    <row r="1" spans="1:14" ht="40.75" customHeight="1" thickBot="1" x14ac:dyDescent="0.2">
      <c r="A1" s="402" t="s">
        <v>25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4"/>
    </row>
    <row r="2" spans="1:14" s="16" customFormat="1" x14ac:dyDescent="0.15">
      <c r="A2" s="394" t="s">
        <v>0</v>
      </c>
      <c r="B2" s="393"/>
      <c r="C2" s="398" t="str">
        <f>'COVER PAGE'!C2:G2</f>
        <v>OHPD4184</v>
      </c>
      <c r="D2" s="398"/>
      <c r="E2" s="398"/>
      <c r="F2" s="398"/>
      <c r="G2" s="398"/>
      <c r="H2" s="393" t="s">
        <v>6</v>
      </c>
      <c r="I2" s="393"/>
      <c r="J2" s="399">
        <f>'COVER PAGE'!J2:N2</f>
        <v>0</v>
      </c>
      <c r="K2" s="399"/>
      <c r="L2" s="399"/>
      <c r="M2" s="399"/>
      <c r="N2" s="400"/>
    </row>
    <row r="3" spans="1:14" s="16" customFormat="1" x14ac:dyDescent="0.15">
      <c r="A3" s="389" t="s">
        <v>1</v>
      </c>
      <c r="B3" s="390"/>
      <c r="C3" s="395" t="str">
        <f>'COVER PAGE'!C3:G3</f>
        <v>BACK ON THE BLOCK CUT OUT BLAZER DRESS</v>
      </c>
      <c r="D3" s="395"/>
      <c r="E3" s="395"/>
      <c r="F3" s="395"/>
      <c r="G3" s="395"/>
      <c r="H3" s="390" t="s">
        <v>7</v>
      </c>
      <c r="I3" s="390"/>
      <c r="J3" s="395" t="str">
        <f>'COVER PAGE'!J3:N3</f>
        <v>0, 2, 4, 6, 8, 10, 12 AMERICAN</v>
      </c>
      <c r="K3" s="395"/>
      <c r="L3" s="395"/>
      <c r="M3" s="395"/>
      <c r="N3" s="401"/>
    </row>
    <row r="4" spans="1:14" s="16" customFormat="1" x14ac:dyDescent="0.15">
      <c r="A4" s="389" t="s">
        <v>2</v>
      </c>
      <c r="B4" s="390"/>
      <c r="C4" s="395" t="str">
        <f>'COVER PAGE'!C4:G4</f>
        <v>LINE 1-2022</v>
      </c>
      <c r="D4" s="395"/>
      <c r="E4" s="395"/>
      <c r="F4" s="395"/>
      <c r="G4" s="395"/>
      <c r="H4" s="390" t="s">
        <v>8</v>
      </c>
      <c r="I4" s="390"/>
      <c r="J4" s="396">
        <f>'COVER PAGE'!J4:N4</f>
        <v>44689</v>
      </c>
      <c r="K4" s="396"/>
      <c r="L4" s="396"/>
      <c r="M4" s="396"/>
      <c r="N4" s="397"/>
    </row>
    <row r="5" spans="1:14" s="16" customFormat="1" x14ac:dyDescent="0.15">
      <c r="A5" s="389" t="s">
        <v>3</v>
      </c>
      <c r="B5" s="390"/>
      <c r="C5" s="395">
        <f>'COVER PAGE'!C5:G5</f>
        <v>0</v>
      </c>
      <c r="D5" s="395"/>
      <c r="E5" s="395"/>
      <c r="F5" s="395"/>
      <c r="G5" s="395"/>
      <c r="H5" s="390" t="s">
        <v>9</v>
      </c>
      <c r="I5" s="390"/>
      <c r="J5" s="396">
        <f>'COVER PAGE'!J5:N5</f>
        <v>44689</v>
      </c>
      <c r="K5" s="396"/>
      <c r="L5" s="396"/>
      <c r="M5" s="396"/>
      <c r="N5" s="397"/>
    </row>
    <row r="6" spans="1:14" s="16" customFormat="1" x14ac:dyDescent="0.15">
      <c r="A6" s="389" t="s">
        <v>4</v>
      </c>
      <c r="B6" s="390"/>
      <c r="C6" s="395" t="str">
        <f>'COVER PAGE'!C6:G6</f>
        <v>LISA BURKE</v>
      </c>
      <c r="D6" s="395"/>
      <c r="E6" s="395"/>
      <c r="F6" s="395"/>
      <c r="G6" s="395"/>
      <c r="H6" s="390" t="s">
        <v>10</v>
      </c>
      <c r="I6" s="390"/>
      <c r="J6" s="395" t="str">
        <f>'COVER PAGE'!J6:N6</f>
        <v>LISA BURKE</v>
      </c>
      <c r="K6" s="395"/>
      <c r="L6" s="395"/>
      <c r="M6" s="395"/>
      <c r="N6" s="401"/>
    </row>
    <row r="7" spans="1:14" s="16" customFormat="1" ht="13" thickBot="1" x14ac:dyDescent="0.2">
      <c r="A7" s="412" t="s">
        <v>5</v>
      </c>
      <c r="B7" s="413"/>
      <c r="C7" s="414">
        <f>'COVER PAGE'!C7:G7</f>
        <v>0</v>
      </c>
      <c r="D7" s="414"/>
      <c r="E7" s="414"/>
      <c r="F7" s="414"/>
      <c r="G7" s="414"/>
      <c r="H7" s="413" t="s">
        <v>11</v>
      </c>
      <c r="I7" s="413"/>
      <c r="J7" s="414">
        <f>'COVER PAGE'!J7:N7</f>
        <v>0</v>
      </c>
      <c r="K7" s="414"/>
      <c r="L7" s="414"/>
      <c r="M7" s="414"/>
      <c r="N7" s="415"/>
    </row>
    <row r="8" spans="1:14" ht="13.25" customHeight="1" thickBot="1" x14ac:dyDescent="0.2">
      <c r="A8" s="518" t="s">
        <v>25</v>
      </c>
      <c r="B8" s="519"/>
      <c r="C8" s="519"/>
      <c r="D8" s="519"/>
      <c r="E8" s="519"/>
      <c r="F8" s="519"/>
      <c r="G8" s="519"/>
      <c r="H8" s="519"/>
      <c r="I8" s="519"/>
      <c r="J8" s="519"/>
      <c r="K8" s="519"/>
      <c r="L8" s="519"/>
      <c r="M8" s="519"/>
      <c r="N8" s="520"/>
    </row>
    <row r="9" spans="1:14" x14ac:dyDescent="0.15">
      <c r="A9" s="547" t="s">
        <v>29</v>
      </c>
      <c r="B9" s="548"/>
      <c r="C9" s="549" t="s">
        <v>158</v>
      </c>
      <c r="D9" s="549"/>
      <c r="E9" s="549"/>
      <c r="F9" s="549"/>
      <c r="G9" s="550"/>
      <c r="H9" s="521"/>
      <c r="I9" s="522"/>
      <c r="J9" s="522"/>
      <c r="K9" s="522"/>
      <c r="L9" s="522"/>
      <c r="M9" s="522"/>
      <c r="N9" s="523"/>
    </row>
    <row r="10" spans="1:14" ht="13.75" customHeight="1" x14ac:dyDescent="0.15">
      <c r="A10" s="541" t="s">
        <v>28</v>
      </c>
      <c r="B10" s="542"/>
      <c r="C10" s="29" t="s">
        <v>93</v>
      </c>
      <c r="D10" s="545" t="s">
        <v>30</v>
      </c>
      <c r="E10" s="542"/>
      <c r="F10" s="534"/>
      <c r="G10" s="535"/>
      <c r="H10" s="521"/>
      <c r="I10" s="522"/>
      <c r="J10" s="522"/>
      <c r="K10" s="522"/>
      <c r="L10" s="522"/>
      <c r="M10" s="522"/>
      <c r="N10" s="523"/>
    </row>
    <row r="11" spans="1:14" ht="13.75" customHeight="1" x14ac:dyDescent="0.15">
      <c r="A11" s="541" t="s">
        <v>27</v>
      </c>
      <c r="B11" s="542"/>
      <c r="C11" s="29"/>
      <c r="D11" s="545" t="s">
        <v>31</v>
      </c>
      <c r="E11" s="542"/>
      <c r="F11" s="534"/>
      <c r="G11" s="535"/>
      <c r="H11" s="521"/>
      <c r="I11" s="522"/>
      <c r="J11" s="522"/>
      <c r="K11" s="522"/>
      <c r="L11" s="522"/>
      <c r="M11" s="522"/>
      <c r="N11" s="523"/>
    </row>
    <row r="12" spans="1:14" ht="13.75" customHeight="1" thickBot="1" x14ac:dyDescent="0.2">
      <c r="A12" s="543" t="s">
        <v>26</v>
      </c>
      <c r="B12" s="544"/>
      <c r="C12" s="30" t="s">
        <v>144</v>
      </c>
      <c r="D12" s="546" t="s">
        <v>32</v>
      </c>
      <c r="E12" s="544"/>
      <c r="F12" s="536">
        <v>44324</v>
      </c>
      <c r="G12" s="537"/>
      <c r="H12" s="521"/>
      <c r="I12" s="522"/>
      <c r="J12" s="522"/>
      <c r="K12" s="522"/>
      <c r="L12" s="522"/>
      <c r="M12" s="522"/>
      <c r="N12" s="523"/>
    </row>
    <row r="13" spans="1:14" ht="28.25" customHeight="1" x14ac:dyDescent="0.15">
      <c r="A13" s="538"/>
      <c r="B13" s="539"/>
      <c r="C13" s="539"/>
      <c r="D13" s="539"/>
      <c r="E13" s="539"/>
      <c r="F13" s="539"/>
      <c r="G13" s="540"/>
      <c r="H13" s="521"/>
      <c r="I13" s="522"/>
      <c r="J13" s="522"/>
      <c r="K13" s="522"/>
      <c r="L13" s="522"/>
      <c r="M13" s="522"/>
      <c r="N13" s="523"/>
    </row>
    <row r="14" spans="1:14" ht="28.25" customHeight="1" x14ac:dyDescent="0.15">
      <c r="A14" s="515"/>
      <c r="B14" s="516"/>
      <c r="C14" s="516"/>
      <c r="D14" s="516"/>
      <c r="E14" s="516"/>
      <c r="F14" s="516"/>
      <c r="G14" s="517"/>
      <c r="H14" s="521"/>
      <c r="I14" s="522"/>
      <c r="J14" s="522"/>
      <c r="K14" s="522"/>
      <c r="L14" s="522"/>
      <c r="M14" s="522"/>
      <c r="N14" s="523"/>
    </row>
    <row r="15" spans="1:14" ht="28.25" customHeight="1" x14ac:dyDescent="0.15">
      <c r="A15" s="515"/>
      <c r="B15" s="516"/>
      <c r="C15" s="516"/>
      <c r="D15" s="516"/>
      <c r="E15" s="516"/>
      <c r="F15" s="516"/>
      <c r="G15" s="517"/>
      <c r="H15" s="521"/>
      <c r="I15" s="522"/>
      <c r="J15" s="522"/>
      <c r="K15" s="522"/>
      <c r="L15" s="522"/>
      <c r="M15" s="522"/>
      <c r="N15" s="523"/>
    </row>
    <row r="16" spans="1:14" ht="28.25" customHeight="1" x14ac:dyDescent="0.15">
      <c r="A16" s="515"/>
      <c r="B16" s="516"/>
      <c r="C16" s="516"/>
      <c r="D16" s="516"/>
      <c r="E16" s="516"/>
      <c r="F16" s="516"/>
      <c r="G16" s="517"/>
      <c r="H16" s="521"/>
      <c r="I16" s="522"/>
      <c r="J16" s="522"/>
      <c r="K16" s="522"/>
      <c r="L16" s="522"/>
      <c r="M16" s="522"/>
      <c r="N16" s="523"/>
    </row>
    <row r="17" spans="1:14" ht="28.25" customHeight="1" x14ac:dyDescent="0.15">
      <c r="A17" s="515"/>
      <c r="B17" s="516"/>
      <c r="C17" s="516"/>
      <c r="D17" s="516"/>
      <c r="E17" s="516"/>
      <c r="F17" s="516"/>
      <c r="G17" s="517"/>
      <c r="H17" s="521"/>
      <c r="I17" s="522"/>
      <c r="J17" s="522"/>
      <c r="K17" s="522"/>
      <c r="L17" s="522"/>
      <c r="M17" s="522"/>
      <c r="N17" s="523"/>
    </row>
    <row r="18" spans="1:14" ht="28.25" customHeight="1" x14ac:dyDescent="0.15">
      <c r="A18" s="515"/>
      <c r="B18" s="516"/>
      <c r="C18" s="516"/>
      <c r="D18" s="516"/>
      <c r="E18" s="516"/>
      <c r="F18" s="516"/>
      <c r="G18" s="517"/>
      <c r="H18" s="521"/>
      <c r="I18" s="522"/>
      <c r="J18" s="522"/>
      <c r="K18" s="522"/>
      <c r="L18" s="522"/>
      <c r="M18" s="522"/>
      <c r="N18" s="523"/>
    </row>
    <row r="19" spans="1:14" ht="28.25" customHeight="1" x14ac:dyDescent="0.15">
      <c r="A19" s="530"/>
      <c r="B19" s="531"/>
      <c r="C19" s="531"/>
      <c r="D19" s="531"/>
      <c r="E19" s="531"/>
      <c r="F19" s="531"/>
      <c r="G19" s="532"/>
      <c r="H19" s="521"/>
      <c r="I19" s="522"/>
      <c r="J19" s="522"/>
      <c r="K19" s="522"/>
      <c r="L19" s="522"/>
      <c r="M19" s="522"/>
      <c r="N19" s="523"/>
    </row>
    <row r="20" spans="1:14" ht="28.25" customHeight="1" x14ac:dyDescent="0.15">
      <c r="A20" s="512"/>
      <c r="B20" s="531"/>
      <c r="C20" s="531"/>
      <c r="D20" s="531"/>
      <c r="E20" s="531"/>
      <c r="F20" s="531"/>
      <c r="G20" s="532"/>
      <c r="H20" s="521"/>
      <c r="I20" s="522"/>
      <c r="J20" s="522"/>
      <c r="K20" s="522"/>
      <c r="L20" s="522"/>
      <c r="M20" s="522"/>
      <c r="N20" s="523"/>
    </row>
    <row r="21" spans="1:14" ht="28.25" customHeight="1" x14ac:dyDescent="0.15">
      <c r="A21" s="533"/>
      <c r="B21" s="531"/>
      <c r="C21" s="531"/>
      <c r="D21" s="531"/>
      <c r="E21" s="531"/>
      <c r="F21" s="531"/>
      <c r="G21" s="532"/>
      <c r="H21" s="521"/>
      <c r="I21" s="522"/>
      <c r="J21" s="522"/>
      <c r="K21" s="522"/>
      <c r="L21" s="522"/>
      <c r="M21" s="522"/>
      <c r="N21" s="523"/>
    </row>
    <row r="22" spans="1:14" ht="28.25" customHeight="1" x14ac:dyDescent="0.15">
      <c r="A22" s="512"/>
      <c r="B22" s="513"/>
      <c r="C22" s="513"/>
      <c r="D22" s="513"/>
      <c r="E22" s="513"/>
      <c r="F22" s="513"/>
      <c r="G22" s="514"/>
      <c r="H22" s="521"/>
      <c r="I22" s="522"/>
      <c r="J22" s="522"/>
      <c r="K22" s="522"/>
      <c r="L22" s="522"/>
      <c r="M22" s="522"/>
      <c r="N22" s="523"/>
    </row>
    <row r="23" spans="1:14" ht="28.25" customHeight="1" x14ac:dyDescent="0.15">
      <c r="A23" s="515"/>
      <c r="B23" s="516"/>
      <c r="C23" s="516"/>
      <c r="D23" s="516"/>
      <c r="E23" s="516"/>
      <c r="F23" s="516"/>
      <c r="G23" s="517"/>
      <c r="H23" s="521"/>
      <c r="I23" s="522"/>
      <c r="J23" s="522"/>
      <c r="K23" s="522"/>
      <c r="L23" s="522"/>
      <c r="M23" s="522"/>
      <c r="N23" s="523"/>
    </row>
    <row r="24" spans="1:14" ht="28.25" customHeight="1" x14ac:dyDescent="0.15">
      <c r="A24" s="515"/>
      <c r="B24" s="516"/>
      <c r="C24" s="516"/>
      <c r="D24" s="516"/>
      <c r="E24" s="516"/>
      <c r="F24" s="516"/>
      <c r="G24" s="517"/>
      <c r="H24" s="521"/>
      <c r="I24" s="522"/>
      <c r="J24" s="522"/>
      <c r="K24" s="522"/>
      <c r="L24" s="522"/>
      <c r="M24" s="522"/>
      <c r="N24" s="523"/>
    </row>
    <row r="25" spans="1:14" ht="28.25" customHeight="1" x14ac:dyDescent="0.15">
      <c r="A25" s="515"/>
      <c r="B25" s="516"/>
      <c r="C25" s="516"/>
      <c r="D25" s="516"/>
      <c r="E25" s="516"/>
      <c r="F25" s="516"/>
      <c r="G25" s="517"/>
      <c r="H25" s="521"/>
      <c r="I25" s="522"/>
      <c r="J25" s="522"/>
      <c r="K25" s="522"/>
      <c r="L25" s="522"/>
      <c r="M25" s="522"/>
      <c r="N25" s="523"/>
    </row>
    <row r="26" spans="1:14" ht="28.25" customHeight="1" thickBot="1" x14ac:dyDescent="0.2">
      <c r="A26" s="527"/>
      <c r="B26" s="528"/>
      <c r="C26" s="528"/>
      <c r="D26" s="528"/>
      <c r="E26" s="528"/>
      <c r="F26" s="528"/>
      <c r="G26" s="529"/>
      <c r="H26" s="524"/>
      <c r="I26" s="525"/>
      <c r="J26" s="525"/>
      <c r="K26" s="525"/>
      <c r="L26" s="525"/>
      <c r="M26" s="525"/>
      <c r="N26" s="526"/>
    </row>
    <row r="27" spans="1:14" ht="28.25" customHeigh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28.2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28.25" customHeight="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28.25" customHeight="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15">
      <c r="H32" s="8"/>
      <c r="I32" s="8"/>
      <c r="J32" s="8"/>
      <c r="K32" s="8"/>
      <c r="L32" s="8"/>
      <c r="M32" s="8"/>
      <c r="N32" s="8"/>
    </row>
  </sheetData>
  <mergeCells count="52">
    <mergeCell ref="A3:B3"/>
    <mergeCell ref="C3:G3"/>
    <mergeCell ref="H3:I3"/>
    <mergeCell ref="J3:N3"/>
    <mergeCell ref="A1:N1"/>
    <mergeCell ref="A2:B2"/>
    <mergeCell ref="C2:G2"/>
    <mergeCell ref="H2:I2"/>
    <mergeCell ref="J2:N2"/>
    <mergeCell ref="A4:B4"/>
    <mergeCell ref="C4:G4"/>
    <mergeCell ref="H4:I4"/>
    <mergeCell ref="J4:N4"/>
    <mergeCell ref="A5:B5"/>
    <mergeCell ref="C5:G5"/>
    <mergeCell ref="H5:I5"/>
    <mergeCell ref="J5:N5"/>
    <mergeCell ref="J6:N6"/>
    <mergeCell ref="A7:B7"/>
    <mergeCell ref="C7:G7"/>
    <mergeCell ref="H7:I7"/>
    <mergeCell ref="J7:N7"/>
    <mergeCell ref="A9:B9"/>
    <mergeCell ref="C9:G9"/>
    <mergeCell ref="A6:B6"/>
    <mergeCell ref="C6:G6"/>
    <mergeCell ref="H6:I6"/>
    <mergeCell ref="A13:G13"/>
    <mergeCell ref="A14:G14"/>
    <mergeCell ref="A15:G15"/>
    <mergeCell ref="A10:B10"/>
    <mergeCell ref="A11:B11"/>
    <mergeCell ref="A12:B12"/>
    <mergeCell ref="D10:E10"/>
    <mergeCell ref="D11:E11"/>
    <mergeCell ref="D12:E12"/>
    <mergeCell ref="A22:G22"/>
    <mergeCell ref="A23:G23"/>
    <mergeCell ref="A24:G24"/>
    <mergeCell ref="A25:G25"/>
    <mergeCell ref="A8:N8"/>
    <mergeCell ref="H9:N26"/>
    <mergeCell ref="A26:G26"/>
    <mergeCell ref="A16:G16"/>
    <mergeCell ref="A17:G17"/>
    <mergeCell ref="A18:G18"/>
    <mergeCell ref="A19:G19"/>
    <mergeCell ref="A20:G20"/>
    <mergeCell ref="A21:G21"/>
    <mergeCell ref="F10:G10"/>
    <mergeCell ref="F11:G11"/>
    <mergeCell ref="F12:G12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6"/>
  <sheetViews>
    <sheetView view="pageLayout" zoomScale="115" zoomScalePageLayoutView="115" workbookViewId="0">
      <selection sqref="A1:N1"/>
    </sheetView>
  </sheetViews>
  <sheetFormatPr baseColWidth="10" defaultColWidth="8.83203125" defaultRowHeight="12" x14ac:dyDescent="0.15"/>
  <cols>
    <col min="1" max="1" width="6.1640625" style="1" customWidth="1"/>
    <col min="2" max="2" width="18" style="1" customWidth="1"/>
    <col min="3" max="3" width="17.5" style="1" customWidth="1"/>
    <col min="4" max="4" width="5.5" style="1" customWidth="1"/>
    <col min="5" max="15" width="8.6640625" style="1" customWidth="1"/>
    <col min="16" max="16384" width="8.83203125" style="1"/>
  </cols>
  <sheetData>
    <row r="1" spans="1:14" ht="40.75" customHeight="1" thickBot="1" x14ac:dyDescent="0.2">
      <c r="A1" s="402" t="s">
        <v>33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4"/>
    </row>
    <row r="2" spans="1:14" s="16" customFormat="1" x14ac:dyDescent="0.15">
      <c r="A2" s="394" t="s">
        <v>0</v>
      </c>
      <c r="B2" s="393"/>
      <c r="C2" s="398" t="str">
        <f>'COVER PAGE'!C2:G2</f>
        <v>OHPD4184</v>
      </c>
      <c r="D2" s="398"/>
      <c r="E2" s="398"/>
      <c r="F2" s="398"/>
      <c r="G2" s="398"/>
      <c r="H2" s="393" t="s">
        <v>6</v>
      </c>
      <c r="I2" s="393"/>
      <c r="J2" s="399">
        <f>'COVER PAGE'!J2:N2</f>
        <v>0</v>
      </c>
      <c r="K2" s="399"/>
      <c r="L2" s="399"/>
      <c r="M2" s="399"/>
      <c r="N2" s="400"/>
    </row>
    <row r="3" spans="1:14" s="16" customFormat="1" x14ac:dyDescent="0.15">
      <c r="A3" s="389" t="s">
        <v>1</v>
      </c>
      <c r="B3" s="390"/>
      <c r="C3" s="395" t="str">
        <f>'COVER PAGE'!C3:G3</f>
        <v>BACK ON THE BLOCK CUT OUT BLAZER DRESS</v>
      </c>
      <c r="D3" s="395"/>
      <c r="E3" s="395"/>
      <c r="F3" s="395"/>
      <c r="G3" s="395"/>
      <c r="H3" s="390" t="s">
        <v>7</v>
      </c>
      <c r="I3" s="390"/>
      <c r="J3" s="395" t="str">
        <f>'COVER PAGE'!J3:N3</f>
        <v>0, 2, 4, 6, 8, 10, 12 AMERICAN</v>
      </c>
      <c r="K3" s="395"/>
      <c r="L3" s="395"/>
      <c r="M3" s="395"/>
      <c r="N3" s="401"/>
    </row>
    <row r="4" spans="1:14" s="16" customFormat="1" x14ac:dyDescent="0.15">
      <c r="A4" s="389" t="s">
        <v>2</v>
      </c>
      <c r="B4" s="390"/>
      <c r="C4" s="395" t="str">
        <f>'COVER PAGE'!C4:G4</f>
        <v>LINE 1-2022</v>
      </c>
      <c r="D4" s="395"/>
      <c r="E4" s="395"/>
      <c r="F4" s="395"/>
      <c r="G4" s="395"/>
      <c r="H4" s="390" t="s">
        <v>8</v>
      </c>
      <c r="I4" s="390"/>
      <c r="J4" s="396">
        <f>'COVER PAGE'!J4:N4</f>
        <v>44689</v>
      </c>
      <c r="K4" s="396"/>
      <c r="L4" s="396"/>
      <c r="M4" s="396"/>
      <c r="N4" s="397"/>
    </row>
    <row r="5" spans="1:14" s="16" customFormat="1" x14ac:dyDescent="0.15">
      <c r="A5" s="389" t="s">
        <v>3</v>
      </c>
      <c r="B5" s="390"/>
      <c r="C5" s="395">
        <f>'COVER PAGE'!C5:G5</f>
        <v>0</v>
      </c>
      <c r="D5" s="395"/>
      <c r="E5" s="395"/>
      <c r="F5" s="395"/>
      <c r="G5" s="395"/>
      <c r="H5" s="390" t="s">
        <v>9</v>
      </c>
      <c r="I5" s="390"/>
      <c r="J5" s="396">
        <f>'COVER PAGE'!J5:N5</f>
        <v>44689</v>
      </c>
      <c r="K5" s="396"/>
      <c r="L5" s="396"/>
      <c r="M5" s="396"/>
      <c r="N5" s="397"/>
    </row>
    <row r="6" spans="1:14" s="16" customFormat="1" x14ac:dyDescent="0.15">
      <c r="A6" s="389" t="s">
        <v>4</v>
      </c>
      <c r="B6" s="390"/>
      <c r="C6" s="395" t="str">
        <f>'COVER PAGE'!C6:G6</f>
        <v>LISA BURKE</v>
      </c>
      <c r="D6" s="395"/>
      <c r="E6" s="395"/>
      <c r="F6" s="395"/>
      <c r="G6" s="395"/>
      <c r="H6" s="390" t="s">
        <v>10</v>
      </c>
      <c r="I6" s="390"/>
      <c r="J6" s="395" t="str">
        <f>'COVER PAGE'!J6:N6</f>
        <v>LISA BURKE</v>
      </c>
      <c r="K6" s="395"/>
      <c r="L6" s="395"/>
      <c r="M6" s="395"/>
      <c r="N6" s="401"/>
    </row>
    <row r="7" spans="1:14" s="16" customFormat="1" ht="13" thickBot="1" x14ac:dyDescent="0.2">
      <c r="A7" s="412" t="s">
        <v>5</v>
      </c>
      <c r="B7" s="413"/>
      <c r="C7" s="414">
        <f>'COVER PAGE'!C7:G7</f>
        <v>0</v>
      </c>
      <c r="D7" s="414"/>
      <c r="E7" s="414"/>
      <c r="F7" s="414"/>
      <c r="G7" s="414"/>
      <c r="H7" s="413" t="s">
        <v>11</v>
      </c>
      <c r="I7" s="413"/>
      <c r="J7" s="414">
        <f>'COVER PAGE'!J7:N7</f>
        <v>0</v>
      </c>
      <c r="K7" s="414"/>
      <c r="L7" s="414"/>
      <c r="M7" s="414"/>
      <c r="N7" s="415"/>
    </row>
    <row r="8" spans="1:14" ht="13.25" customHeight="1" thickBot="1" x14ac:dyDescent="0.2">
      <c r="A8" s="518" t="s">
        <v>33</v>
      </c>
      <c r="B8" s="519"/>
      <c r="C8" s="519"/>
      <c r="D8" s="519"/>
      <c r="E8" s="519"/>
      <c r="F8" s="519"/>
      <c r="G8" s="519"/>
      <c r="H8" s="519"/>
      <c r="I8" s="519"/>
      <c r="J8" s="519"/>
      <c r="K8" s="519"/>
      <c r="L8" s="519"/>
      <c r="M8" s="519"/>
      <c r="N8" s="520"/>
    </row>
    <row r="9" spans="1:14" ht="218.5" customHeight="1" x14ac:dyDescent="0.15">
      <c r="A9" s="551"/>
      <c r="B9" s="552"/>
      <c r="C9" s="552"/>
      <c r="D9" s="552"/>
      <c r="E9" s="552"/>
      <c r="F9" s="552"/>
      <c r="G9" s="552"/>
      <c r="H9" s="552"/>
      <c r="I9" s="552"/>
      <c r="J9" s="552"/>
      <c r="K9" s="552"/>
      <c r="L9" s="552"/>
      <c r="M9" s="552"/>
      <c r="N9" s="553"/>
    </row>
    <row r="10" spans="1:14" ht="201.5" customHeight="1" thickBot="1" x14ac:dyDescent="0.2">
      <c r="A10" s="554"/>
      <c r="B10" s="555"/>
      <c r="C10" s="555"/>
      <c r="D10" s="555"/>
      <c r="E10" s="555"/>
      <c r="F10" s="555"/>
      <c r="G10" s="555"/>
      <c r="H10" s="555"/>
      <c r="I10" s="555"/>
      <c r="J10" s="555"/>
      <c r="K10" s="555"/>
      <c r="L10" s="555"/>
      <c r="M10" s="555"/>
      <c r="N10" s="556"/>
    </row>
    <row r="11" spans="1:14" ht="28.25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28.25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28.25" customHeight="1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28.25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15">
      <c r="H16" s="8"/>
      <c r="I16" s="8"/>
      <c r="J16" s="8"/>
      <c r="K16" s="8"/>
      <c r="L16" s="8"/>
      <c r="M16" s="8"/>
      <c r="N16" s="8"/>
    </row>
  </sheetData>
  <mergeCells count="27">
    <mergeCell ref="A3:B3"/>
    <mergeCell ref="C3:G3"/>
    <mergeCell ref="H3:I3"/>
    <mergeCell ref="J3:N3"/>
    <mergeCell ref="A1:N1"/>
    <mergeCell ref="A2:B2"/>
    <mergeCell ref="C2:G2"/>
    <mergeCell ref="H2:I2"/>
    <mergeCell ref="J2:N2"/>
    <mergeCell ref="A4:B4"/>
    <mergeCell ref="C4:G4"/>
    <mergeCell ref="H4:I4"/>
    <mergeCell ref="J4:N4"/>
    <mergeCell ref="A5:B5"/>
    <mergeCell ref="C5:G5"/>
    <mergeCell ref="H5:I5"/>
    <mergeCell ref="J5:N5"/>
    <mergeCell ref="A9:N10"/>
    <mergeCell ref="A8:N8"/>
    <mergeCell ref="A6:B6"/>
    <mergeCell ref="C6:G6"/>
    <mergeCell ref="H6:I6"/>
    <mergeCell ref="J6:N6"/>
    <mergeCell ref="A7:B7"/>
    <mergeCell ref="C7:G7"/>
    <mergeCell ref="H7:I7"/>
    <mergeCell ref="J7:N7"/>
  </mergeCells>
  <phoneticPr fontId="26" type="noConversion"/>
  <pageMargins left="0.25" right="0.25" top="0.25" bottom="0.25" header="0.3" footer="0.3"/>
  <pageSetup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9"/>
  <sheetViews>
    <sheetView view="pageLayout" workbookViewId="0">
      <selection activeCell="F13" sqref="F13"/>
    </sheetView>
  </sheetViews>
  <sheetFormatPr baseColWidth="10" defaultColWidth="8.83203125" defaultRowHeight="12" x14ac:dyDescent="0.15"/>
  <cols>
    <col min="1" max="1" width="6.1640625" style="1" customWidth="1"/>
    <col min="2" max="2" width="18" style="1" customWidth="1"/>
    <col min="3" max="3" width="17.5" style="1" customWidth="1"/>
    <col min="4" max="4" width="5.5" style="1" customWidth="1"/>
    <col min="5" max="15" width="8.6640625" style="1" customWidth="1"/>
    <col min="16" max="16384" width="8.83203125" style="1"/>
  </cols>
  <sheetData>
    <row r="1" spans="1:14" ht="27" customHeight="1" thickBot="1" x14ac:dyDescent="0.2">
      <c r="A1" s="402" t="s">
        <v>24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4"/>
    </row>
    <row r="2" spans="1:14" s="16" customFormat="1" x14ac:dyDescent="0.15">
      <c r="A2" s="394" t="s">
        <v>0</v>
      </c>
      <c r="B2" s="393"/>
      <c r="C2" s="398" t="str">
        <f>'COVER PAGE'!C2:G2</f>
        <v>OHPD4184</v>
      </c>
      <c r="D2" s="398"/>
      <c r="E2" s="398"/>
      <c r="F2" s="398"/>
      <c r="G2" s="398"/>
      <c r="H2" s="393" t="s">
        <v>6</v>
      </c>
      <c r="I2" s="393"/>
      <c r="J2" s="398">
        <f>'COVER PAGE'!J2:N2</f>
        <v>0</v>
      </c>
      <c r="K2" s="398"/>
      <c r="L2" s="398"/>
      <c r="M2" s="398"/>
      <c r="N2" s="563"/>
    </row>
    <row r="3" spans="1:14" s="16" customFormat="1" x14ac:dyDescent="0.15">
      <c r="A3" s="389" t="s">
        <v>1</v>
      </c>
      <c r="B3" s="390"/>
      <c r="C3" s="395" t="str">
        <f>'COVER PAGE'!C3:G3</f>
        <v>BACK ON THE BLOCK CUT OUT BLAZER DRESS</v>
      </c>
      <c r="D3" s="395"/>
      <c r="E3" s="395"/>
      <c r="F3" s="395"/>
      <c r="G3" s="395"/>
      <c r="H3" s="390" t="s">
        <v>7</v>
      </c>
      <c r="I3" s="390"/>
      <c r="J3" s="395" t="str">
        <f>'COVER PAGE'!J3:N3</f>
        <v>0, 2, 4, 6, 8, 10, 12 AMERICAN</v>
      </c>
      <c r="K3" s="395"/>
      <c r="L3" s="395"/>
      <c r="M3" s="395"/>
      <c r="N3" s="401"/>
    </row>
    <row r="4" spans="1:14" s="16" customFormat="1" x14ac:dyDescent="0.15">
      <c r="A4" s="389" t="s">
        <v>2</v>
      </c>
      <c r="B4" s="390"/>
      <c r="C4" s="395" t="str">
        <f>'COVER PAGE'!C4:G4</f>
        <v>LINE 1-2022</v>
      </c>
      <c r="D4" s="395"/>
      <c r="E4" s="395"/>
      <c r="F4" s="395"/>
      <c r="G4" s="395"/>
      <c r="H4" s="390" t="s">
        <v>8</v>
      </c>
      <c r="I4" s="390"/>
      <c r="J4" s="396">
        <f>'COVER PAGE'!J4:N4</f>
        <v>44689</v>
      </c>
      <c r="K4" s="396"/>
      <c r="L4" s="396"/>
      <c r="M4" s="396"/>
      <c r="N4" s="397"/>
    </row>
    <row r="5" spans="1:14" s="16" customFormat="1" x14ac:dyDescent="0.15">
      <c r="A5" s="389" t="s">
        <v>3</v>
      </c>
      <c r="B5" s="390"/>
      <c r="C5" s="395">
        <f>'COVER PAGE'!C5:G5</f>
        <v>0</v>
      </c>
      <c r="D5" s="395"/>
      <c r="E5" s="395"/>
      <c r="F5" s="395"/>
      <c r="G5" s="395"/>
      <c r="H5" s="390" t="s">
        <v>9</v>
      </c>
      <c r="I5" s="390"/>
      <c r="J5" s="396">
        <f>'COVER PAGE'!J5:N5</f>
        <v>44689</v>
      </c>
      <c r="K5" s="396"/>
      <c r="L5" s="396"/>
      <c r="M5" s="396"/>
      <c r="N5" s="397"/>
    </row>
    <row r="6" spans="1:14" s="16" customFormat="1" x14ac:dyDescent="0.15">
      <c r="A6" s="389" t="s">
        <v>4</v>
      </c>
      <c r="B6" s="390"/>
      <c r="C6" s="395" t="str">
        <f>'COVER PAGE'!C6:G6</f>
        <v>LISA BURKE</v>
      </c>
      <c r="D6" s="395"/>
      <c r="E6" s="395"/>
      <c r="F6" s="395"/>
      <c r="G6" s="395"/>
      <c r="H6" s="390" t="s">
        <v>10</v>
      </c>
      <c r="I6" s="390"/>
      <c r="J6" s="395" t="str">
        <f>'COVER PAGE'!J6:N6</f>
        <v>LISA BURKE</v>
      </c>
      <c r="K6" s="395"/>
      <c r="L6" s="395"/>
      <c r="M6" s="395"/>
      <c r="N6" s="401"/>
    </row>
    <row r="7" spans="1:14" s="16" customFormat="1" ht="13" thickBot="1" x14ac:dyDescent="0.2">
      <c r="A7" s="412" t="s">
        <v>5</v>
      </c>
      <c r="B7" s="413"/>
      <c r="C7" s="414">
        <f>'COVER PAGE'!C7:G7</f>
        <v>0</v>
      </c>
      <c r="D7" s="414"/>
      <c r="E7" s="414"/>
      <c r="F7" s="414"/>
      <c r="G7" s="414"/>
      <c r="H7" s="413" t="s">
        <v>11</v>
      </c>
      <c r="I7" s="413"/>
      <c r="J7" s="414">
        <f>'COVER PAGE'!J7:N7</f>
        <v>0</v>
      </c>
      <c r="K7" s="414"/>
      <c r="L7" s="414"/>
      <c r="M7" s="414"/>
      <c r="N7" s="415"/>
    </row>
    <row r="8" spans="1:14" ht="13.25" customHeight="1" x14ac:dyDescent="0.15">
      <c r="A8" s="501" t="s">
        <v>18</v>
      </c>
      <c r="B8" s="561" t="s">
        <v>19</v>
      </c>
      <c r="C8" s="561"/>
      <c r="D8" s="561" t="s">
        <v>20</v>
      </c>
      <c r="E8" s="557"/>
      <c r="F8" s="557"/>
      <c r="G8" s="557"/>
      <c r="H8" s="557"/>
      <c r="I8" s="557"/>
      <c r="J8" s="557"/>
      <c r="K8" s="557"/>
      <c r="L8" s="557"/>
      <c r="M8" s="557"/>
      <c r="N8" s="559"/>
    </row>
    <row r="9" spans="1:14" ht="15" customHeight="1" thickBot="1" x14ac:dyDescent="0.2">
      <c r="A9" s="502"/>
      <c r="B9" s="562"/>
      <c r="C9" s="562"/>
      <c r="D9" s="562"/>
      <c r="E9" s="558"/>
      <c r="F9" s="558"/>
      <c r="G9" s="558"/>
      <c r="H9" s="558"/>
      <c r="I9" s="558"/>
      <c r="J9" s="558"/>
      <c r="K9" s="558"/>
      <c r="L9" s="558"/>
      <c r="M9" s="558"/>
      <c r="N9" s="560"/>
    </row>
    <row r="10" spans="1:14" ht="13.75" customHeight="1" x14ac:dyDescent="0.15">
      <c r="A10" s="20"/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</row>
    <row r="11" spans="1:14" ht="13.75" customHeight="1" x14ac:dyDescent="0.15">
      <c r="A11" s="12"/>
      <c r="B11" s="10"/>
      <c r="C11" s="11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/>
    </row>
    <row r="12" spans="1:14" ht="13.75" customHeight="1" x14ac:dyDescent="0.15">
      <c r="A12" s="12"/>
      <c r="B12" s="10"/>
      <c r="C12" s="11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6"/>
    </row>
    <row r="13" spans="1:14" ht="13.75" customHeight="1" x14ac:dyDescent="0.15">
      <c r="A13" s="12"/>
      <c r="B13" s="10"/>
      <c r="C13" s="11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spans="1:14" ht="13.75" customHeight="1" x14ac:dyDescent="0.15">
      <c r="A14" s="12"/>
      <c r="B14" s="10"/>
      <c r="C14" s="11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</row>
    <row r="15" spans="1:14" ht="13.75" customHeight="1" x14ac:dyDescent="0.15">
      <c r="A15" s="12"/>
      <c r="B15" s="10"/>
      <c r="C15" s="11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</row>
    <row r="16" spans="1:14" ht="13.75" customHeight="1" x14ac:dyDescent="0.15">
      <c r="A16" s="12"/>
      <c r="B16" s="10"/>
      <c r="C16" s="11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6"/>
    </row>
    <row r="17" spans="1:14" ht="13.75" customHeight="1" x14ac:dyDescent="0.15">
      <c r="A17" s="12"/>
      <c r="B17" s="10"/>
      <c r="C17" s="11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6"/>
    </row>
    <row r="18" spans="1:14" ht="13.75" customHeight="1" x14ac:dyDescent="0.15">
      <c r="A18" s="12"/>
      <c r="B18" s="10"/>
      <c r="C18" s="11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</row>
    <row r="19" spans="1:14" ht="13.75" customHeight="1" x14ac:dyDescent="0.15">
      <c r="A19" s="12"/>
      <c r="B19" s="10"/>
      <c r="C19" s="11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</row>
    <row r="20" spans="1:14" ht="13.75" customHeight="1" x14ac:dyDescent="0.15">
      <c r="A20" s="12"/>
      <c r="B20" s="10"/>
      <c r="C20" s="11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6"/>
    </row>
    <row r="21" spans="1:14" ht="13.75" customHeight="1" x14ac:dyDescent="0.15">
      <c r="A21" s="12"/>
      <c r="B21" s="10"/>
      <c r="C21" s="11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6"/>
    </row>
    <row r="22" spans="1:14" ht="13.75" customHeight="1" x14ac:dyDescent="0.15">
      <c r="A22" s="12"/>
      <c r="B22" s="10"/>
      <c r="C22" s="11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</row>
    <row r="23" spans="1:14" ht="13.75" customHeight="1" x14ac:dyDescent="0.15">
      <c r="A23" s="12"/>
      <c r="B23" s="10"/>
      <c r="C23" s="11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6"/>
    </row>
    <row r="24" spans="1:14" ht="13.75" customHeight="1" x14ac:dyDescent="0.15">
      <c r="A24" s="12"/>
      <c r="B24" s="10"/>
      <c r="C24" s="11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6"/>
    </row>
    <row r="25" spans="1:14" ht="13.75" customHeight="1" x14ac:dyDescent="0.15">
      <c r="A25" s="12"/>
      <c r="B25" s="10"/>
      <c r="C25" s="11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6"/>
    </row>
    <row r="26" spans="1:14" ht="13.75" customHeight="1" x14ac:dyDescent="0.15">
      <c r="A26" s="12"/>
      <c r="B26" s="10"/>
      <c r="C26" s="11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6"/>
    </row>
    <row r="27" spans="1:14" ht="13.75" customHeight="1" x14ac:dyDescent="0.15">
      <c r="A27" s="12"/>
      <c r="B27" s="10"/>
      <c r="C27" s="11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6"/>
    </row>
    <row r="28" spans="1:14" ht="13.75" customHeight="1" x14ac:dyDescent="0.15">
      <c r="A28" s="12"/>
      <c r="B28" s="10"/>
      <c r="C28" s="11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6"/>
    </row>
    <row r="29" spans="1:14" ht="13.75" customHeight="1" x14ac:dyDescent="0.15">
      <c r="A29" s="12"/>
      <c r="B29" s="10"/>
      <c r="C29" s="11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/>
    </row>
    <row r="30" spans="1:14" ht="13.75" customHeight="1" x14ac:dyDescent="0.15">
      <c r="A30" s="12"/>
      <c r="B30" s="10"/>
      <c r="C30" s="11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</row>
    <row r="31" spans="1:14" ht="13.75" customHeight="1" x14ac:dyDescent="0.15">
      <c r="A31" s="12"/>
      <c r="B31" s="10"/>
      <c r="C31" s="11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6"/>
    </row>
    <row r="32" spans="1:14" ht="13.75" customHeight="1" x14ac:dyDescent="0.15">
      <c r="A32" s="12"/>
      <c r="B32" s="10"/>
      <c r="C32" s="11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6"/>
    </row>
    <row r="33" spans="1:14" ht="13.75" customHeight="1" x14ac:dyDescent="0.15">
      <c r="A33" s="12"/>
      <c r="B33" s="10"/>
      <c r="C33" s="11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6"/>
    </row>
    <row r="34" spans="1:14" ht="13.75" customHeight="1" x14ac:dyDescent="0.15">
      <c r="A34" s="12"/>
      <c r="B34" s="10"/>
      <c r="C34" s="11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6"/>
    </row>
    <row r="35" spans="1:14" ht="13.75" customHeight="1" x14ac:dyDescent="0.15">
      <c r="A35" s="12"/>
      <c r="B35" s="10"/>
      <c r="C35" s="11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</row>
    <row r="36" spans="1:14" ht="13.75" customHeight="1" x14ac:dyDescent="0.15">
      <c r="A36" s="12"/>
      <c r="B36" s="10"/>
      <c r="C36" s="11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6"/>
    </row>
    <row r="37" spans="1:14" ht="13.75" customHeight="1" x14ac:dyDescent="0.15">
      <c r="A37" s="12"/>
      <c r="B37" s="10"/>
      <c r="C37" s="11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6"/>
    </row>
    <row r="38" spans="1:14" ht="13.75" customHeight="1" x14ac:dyDescent="0.15">
      <c r="A38" s="12"/>
      <c r="B38" s="10"/>
      <c r="C38" s="11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6"/>
    </row>
    <row r="39" spans="1:14" ht="13.75" customHeight="1" x14ac:dyDescent="0.15">
      <c r="A39" s="12"/>
      <c r="B39" s="10"/>
      <c r="C39" s="11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6"/>
    </row>
    <row r="40" spans="1:14" ht="13.75" customHeight="1" x14ac:dyDescent="0.15">
      <c r="A40" s="12"/>
      <c r="B40" s="10"/>
      <c r="C40" s="11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6"/>
    </row>
    <row r="41" spans="1:14" ht="13.75" customHeight="1" thickBot="1" x14ac:dyDescent="0.2">
      <c r="A41" s="13"/>
      <c r="B41" s="14"/>
      <c r="C41" s="15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8"/>
    </row>
    <row r="42" spans="1:14" ht="13.75" customHeight="1" x14ac:dyDescent="0.15">
      <c r="A42" s="8"/>
      <c r="B42" s="9"/>
      <c r="C42" s="9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3.75" customHeight="1" x14ac:dyDescent="0.15">
      <c r="A43" s="8"/>
      <c r="B43" s="9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</sheetData>
  <mergeCells count="38">
    <mergeCell ref="A5:B5"/>
    <mergeCell ref="C5:G5"/>
    <mergeCell ref="H5:I5"/>
    <mergeCell ref="J5:N5"/>
    <mergeCell ref="A2:B2"/>
    <mergeCell ref="C2:G2"/>
    <mergeCell ref="H2:I2"/>
    <mergeCell ref="J2:N2"/>
    <mergeCell ref="A3:B3"/>
    <mergeCell ref="C3:G3"/>
    <mergeCell ref="H3:I3"/>
    <mergeCell ref="J3:N3"/>
    <mergeCell ref="A8:A9"/>
    <mergeCell ref="B8:C9"/>
    <mergeCell ref="D8:D9"/>
    <mergeCell ref="A1:N1"/>
    <mergeCell ref="A6:B6"/>
    <mergeCell ref="C6:G6"/>
    <mergeCell ref="H6:I6"/>
    <mergeCell ref="J6:N6"/>
    <mergeCell ref="A7:B7"/>
    <mergeCell ref="C7:G7"/>
    <mergeCell ref="H7:I7"/>
    <mergeCell ref="J7:N7"/>
    <mergeCell ref="A4:B4"/>
    <mergeCell ref="C4:G4"/>
    <mergeCell ref="H4:I4"/>
    <mergeCell ref="J4:N4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</mergeCells>
  <phoneticPr fontId="26" type="noConversion"/>
  <pageMargins left="0.25" right="0.25" top="0.25" bottom="0.25" header="0.3" footer="0.3"/>
  <pageSetup orientation="landscape" r:id="rId1"/>
  <extLst>
    <ext xmlns:mx="http://schemas.microsoft.com/office/mac/excel/2008/main" uri="{64002731-A6B0-56B0-2670-7721B7C09600}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-0.249977111117893"/>
  </sheetPr>
  <dimension ref="A1:U41"/>
  <sheetViews>
    <sheetView showWhiteSpace="0" view="pageLayout" workbookViewId="0">
      <selection activeCell="P13" sqref="P13"/>
    </sheetView>
  </sheetViews>
  <sheetFormatPr baseColWidth="10" defaultColWidth="8.83203125" defaultRowHeight="12" x14ac:dyDescent="0.15"/>
  <cols>
    <col min="1" max="1" width="6.5" style="47" customWidth="1"/>
    <col min="2" max="2" width="10.1640625" style="47" customWidth="1"/>
    <col min="3" max="3" width="18.6640625" style="47" customWidth="1"/>
    <col min="4" max="4" width="24.6640625" style="47" customWidth="1"/>
    <col min="5" max="6" width="7.5" style="47" customWidth="1"/>
    <col min="7" max="7" width="3.5" style="47" customWidth="1"/>
    <col min="8" max="10" width="7.6640625" style="47" customWidth="1"/>
    <col min="11" max="11" width="3.5" style="47" customWidth="1"/>
    <col min="12" max="14" width="7.6640625" style="47" customWidth="1"/>
    <col min="15" max="15" width="3.5" style="47" customWidth="1"/>
    <col min="16" max="18" width="7.6640625" style="47" customWidth="1"/>
    <col min="19" max="20" width="6.5" style="47" customWidth="1"/>
    <col min="21" max="21" width="7.6640625" style="47" customWidth="1"/>
    <col min="22" max="16384" width="8.83203125" style="47"/>
  </cols>
  <sheetData>
    <row r="1" spans="1:21" ht="13.75" customHeight="1" thickBot="1" x14ac:dyDescent="0.2">
      <c r="A1" s="582" t="s">
        <v>69</v>
      </c>
      <c r="B1" s="583"/>
      <c r="C1" s="583"/>
      <c r="D1" s="583"/>
      <c r="E1" s="583"/>
      <c r="F1" s="583"/>
      <c r="G1" s="583"/>
      <c r="H1" s="583"/>
      <c r="I1" s="583"/>
      <c r="J1" s="583"/>
      <c r="K1" s="583"/>
      <c r="L1" s="583"/>
      <c r="M1" s="573" t="s">
        <v>85</v>
      </c>
      <c r="N1" s="574"/>
      <c r="O1" s="574"/>
      <c r="P1" s="574"/>
      <c r="Q1" s="574"/>
      <c r="R1" s="574"/>
      <c r="S1" s="574"/>
      <c r="T1" s="574"/>
      <c r="U1" s="575"/>
    </row>
    <row r="2" spans="1:21" ht="14.5" customHeight="1" x14ac:dyDescent="0.15">
      <c r="A2" s="584" t="s">
        <v>70</v>
      </c>
      <c r="B2" s="585"/>
      <c r="C2" s="82" t="str">
        <f>'COVER PAGE'!C2:G2</f>
        <v>OHPD4184</v>
      </c>
      <c r="D2" s="591" t="s">
        <v>71</v>
      </c>
      <c r="E2" s="592"/>
      <c r="F2" s="593"/>
      <c r="G2" s="594" t="s">
        <v>157</v>
      </c>
      <c r="H2" s="595"/>
      <c r="I2" s="595"/>
      <c r="J2" s="595"/>
      <c r="K2" s="595"/>
      <c r="L2" s="595"/>
      <c r="M2" s="576"/>
      <c r="N2" s="577"/>
      <c r="O2" s="577"/>
      <c r="P2" s="577"/>
      <c r="Q2" s="577"/>
      <c r="R2" s="577"/>
      <c r="S2" s="577"/>
      <c r="T2" s="577"/>
      <c r="U2" s="578"/>
    </row>
    <row r="3" spans="1:21" ht="15" customHeight="1" thickBot="1" x14ac:dyDescent="0.2">
      <c r="A3" s="600" t="s">
        <v>72</v>
      </c>
      <c r="B3" s="601"/>
      <c r="C3" s="128" t="str">
        <f>'COVER PAGE'!C3:G3</f>
        <v>BACK ON THE BLOCK CUT OUT BLAZER DRESS</v>
      </c>
      <c r="D3" s="596" t="s">
        <v>73</v>
      </c>
      <c r="E3" s="597"/>
      <c r="F3" s="125"/>
      <c r="G3" s="125"/>
      <c r="H3" s="126"/>
      <c r="I3" s="598" t="s">
        <v>159</v>
      </c>
      <c r="J3" s="599"/>
      <c r="K3" s="599"/>
      <c r="L3" s="599"/>
      <c r="M3" s="576"/>
      <c r="N3" s="577"/>
      <c r="O3" s="577"/>
      <c r="P3" s="577"/>
      <c r="Q3" s="577"/>
      <c r="R3" s="577"/>
      <c r="S3" s="577"/>
      <c r="T3" s="577"/>
      <c r="U3" s="578"/>
    </row>
    <row r="4" spans="1:21" ht="14.5" customHeight="1" x14ac:dyDescent="0.15">
      <c r="A4" s="83"/>
      <c r="B4" s="80"/>
      <c r="C4" s="80"/>
      <c r="D4" s="81"/>
      <c r="E4" s="81"/>
      <c r="F4" s="81"/>
      <c r="G4" s="81"/>
      <c r="H4" s="81"/>
      <c r="I4" s="80"/>
      <c r="J4" s="79"/>
      <c r="K4" s="79"/>
      <c r="L4" s="79"/>
      <c r="M4" s="576"/>
      <c r="N4" s="577"/>
      <c r="O4" s="577"/>
      <c r="P4" s="577"/>
      <c r="Q4" s="577"/>
      <c r="R4" s="577"/>
      <c r="S4" s="577"/>
      <c r="T4" s="577"/>
      <c r="U4" s="578"/>
    </row>
    <row r="5" spans="1:21" ht="14.5" customHeight="1" x14ac:dyDescent="0.15">
      <c r="A5" s="54"/>
      <c r="B5" s="77"/>
      <c r="C5" s="77"/>
      <c r="D5" s="77"/>
      <c r="E5" s="77"/>
      <c r="F5" s="77"/>
      <c r="G5" s="77"/>
      <c r="H5" s="77"/>
      <c r="I5" s="77"/>
      <c r="J5" s="78"/>
      <c r="K5" s="78"/>
      <c r="L5" s="78"/>
      <c r="M5" s="576"/>
      <c r="N5" s="577"/>
      <c r="O5" s="577"/>
      <c r="P5" s="577"/>
      <c r="Q5" s="577"/>
      <c r="R5" s="577"/>
      <c r="S5" s="577"/>
      <c r="T5" s="577"/>
      <c r="U5" s="578"/>
    </row>
    <row r="6" spans="1:21" ht="15" customHeight="1" thickBot="1" x14ac:dyDescent="0.2">
      <c r="A6" s="73"/>
      <c r="B6" s="75"/>
      <c r="C6" s="75"/>
      <c r="D6" s="74"/>
      <c r="E6" s="74"/>
      <c r="F6" s="74"/>
      <c r="G6" s="74"/>
      <c r="H6" s="74"/>
      <c r="I6" s="362"/>
      <c r="J6" s="74"/>
      <c r="K6" s="74"/>
      <c r="L6" s="74"/>
      <c r="M6" s="579"/>
      <c r="N6" s="580"/>
      <c r="O6" s="580"/>
      <c r="P6" s="580"/>
      <c r="Q6" s="580"/>
      <c r="R6" s="580"/>
      <c r="S6" s="580"/>
      <c r="T6" s="580"/>
      <c r="U6" s="581"/>
    </row>
    <row r="7" spans="1:21" ht="15" thickBot="1" x14ac:dyDescent="0.2">
      <c r="A7" s="52"/>
      <c r="B7" s="53"/>
      <c r="C7" s="53"/>
      <c r="D7" s="76" t="s">
        <v>74</v>
      </c>
      <c r="E7" s="590"/>
      <c r="F7" s="587"/>
      <c r="G7" s="52"/>
      <c r="H7" s="76" t="s">
        <v>74</v>
      </c>
      <c r="I7" s="590">
        <v>44324</v>
      </c>
      <c r="J7" s="587"/>
      <c r="K7" s="52"/>
      <c r="L7" s="76" t="s">
        <v>74</v>
      </c>
      <c r="M7" s="586"/>
      <c r="N7" s="587"/>
      <c r="O7" s="52"/>
      <c r="P7" s="52"/>
      <c r="Q7" s="257"/>
    </row>
    <row r="8" spans="1:21" ht="66" thickBot="1" x14ac:dyDescent="0.2">
      <c r="A8" s="50"/>
      <c r="B8" s="588" t="s">
        <v>75</v>
      </c>
      <c r="C8" s="589"/>
      <c r="D8" s="589"/>
      <c r="E8" s="84" t="s">
        <v>76</v>
      </c>
      <c r="F8" s="85" t="s">
        <v>77</v>
      </c>
      <c r="G8" s="86"/>
      <c r="H8" s="87" t="s">
        <v>165</v>
      </c>
      <c r="I8" s="48" t="s">
        <v>78</v>
      </c>
      <c r="J8" s="88" t="s">
        <v>79</v>
      </c>
      <c r="K8" s="86"/>
      <c r="L8" s="87" t="s">
        <v>166</v>
      </c>
      <c r="M8" s="48" t="s">
        <v>78</v>
      </c>
      <c r="N8" s="88" t="s">
        <v>79</v>
      </c>
      <c r="O8" s="86"/>
      <c r="P8" s="87" t="s">
        <v>167</v>
      </c>
      <c r="Q8" s="48" t="s">
        <v>78</v>
      </c>
      <c r="R8" s="88" t="s">
        <v>79</v>
      </c>
      <c r="S8" s="86"/>
      <c r="T8" s="86"/>
      <c r="U8" s="89" t="s">
        <v>80</v>
      </c>
    </row>
    <row r="9" spans="1:21" ht="13" thickBot="1" x14ac:dyDescent="0.2">
      <c r="A9" s="50"/>
      <c r="B9" s="113"/>
      <c r="C9" s="114"/>
      <c r="D9" s="114"/>
      <c r="E9" s="84"/>
      <c r="F9" s="85"/>
      <c r="G9" s="86"/>
      <c r="H9" s="127"/>
      <c r="I9" s="90"/>
      <c r="J9" s="91"/>
      <c r="K9" s="92"/>
      <c r="L9" s="87"/>
      <c r="M9" s="48"/>
      <c r="N9" s="88"/>
      <c r="O9" s="93"/>
      <c r="P9" s="87"/>
      <c r="Q9" s="48"/>
      <c r="R9" s="88"/>
      <c r="S9" s="86"/>
      <c r="T9" s="86"/>
      <c r="U9" s="89"/>
    </row>
    <row r="10" spans="1:21" ht="14" thickBot="1" x14ac:dyDescent="0.2">
      <c r="A10" s="94"/>
      <c r="B10" s="140" t="s">
        <v>94</v>
      </c>
      <c r="C10" s="141"/>
      <c r="D10" s="141"/>
      <c r="E10" s="134">
        <v>0</v>
      </c>
      <c r="F10" s="135">
        <v>0</v>
      </c>
      <c r="G10" s="86"/>
      <c r="H10" s="359">
        <v>0</v>
      </c>
      <c r="I10" s="274"/>
      <c r="J10" s="95"/>
      <c r="K10" s="86"/>
      <c r="L10" s="258"/>
      <c r="M10" s="275"/>
      <c r="N10" s="151">
        <v>0</v>
      </c>
      <c r="O10" s="86"/>
      <c r="P10" s="258"/>
      <c r="Q10" s="23"/>
      <c r="R10" s="95"/>
      <c r="S10" s="86"/>
      <c r="T10" s="86"/>
      <c r="U10" s="96"/>
    </row>
    <row r="11" spans="1:21" ht="14" thickBot="1" x14ac:dyDescent="0.2">
      <c r="A11" s="97"/>
      <c r="B11" s="142" t="s">
        <v>95</v>
      </c>
      <c r="C11" s="327"/>
      <c r="D11" s="327"/>
      <c r="E11" s="136">
        <v>0.125</v>
      </c>
      <c r="F11" s="137">
        <v>0.125</v>
      </c>
      <c r="G11" s="86"/>
      <c r="H11" s="359"/>
      <c r="I11" s="274"/>
      <c r="J11" s="95"/>
      <c r="K11" s="86"/>
      <c r="L11" s="256"/>
      <c r="M11" s="260"/>
      <c r="N11" s="95">
        <f t="shared" ref="N11:N32" si="0">M11-L11</f>
        <v>0</v>
      </c>
      <c r="O11" s="86"/>
      <c r="P11" s="256"/>
      <c r="Q11" s="25"/>
      <c r="R11" s="95"/>
      <c r="S11" s="86"/>
      <c r="T11" s="86"/>
      <c r="U11" s="96"/>
    </row>
    <row r="12" spans="1:21" ht="14" thickBot="1" x14ac:dyDescent="0.2">
      <c r="A12" s="97"/>
      <c r="B12" s="143" t="s">
        <v>96</v>
      </c>
      <c r="C12" s="144"/>
      <c r="D12" s="144"/>
      <c r="E12" s="136">
        <v>0.625</v>
      </c>
      <c r="F12" s="137">
        <v>0.625</v>
      </c>
      <c r="G12" s="86"/>
      <c r="H12" s="267"/>
      <c r="I12" s="274"/>
      <c r="J12" s="95"/>
      <c r="K12" s="86"/>
      <c r="L12" s="256"/>
      <c r="M12" s="260"/>
      <c r="N12" s="95">
        <f t="shared" si="0"/>
        <v>0</v>
      </c>
      <c r="O12" s="86"/>
      <c r="P12" s="256"/>
      <c r="Q12" s="25"/>
      <c r="R12" s="95"/>
      <c r="S12" s="86"/>
      <c r="T12" s="86"/>
      <c r="U12" s="96"/>
    </row>
    <row r="13" spans="1:21" ht="14" thickBot="1" x14ac:dyDescent="0.2">
      <c r="A13" s="97"/>
      <c r="B13" s="138" t="s">
        <v>101</v>
      </c>
      <c r="C13" s="139"/>
      <c r="D13" s="139"/>
      <c r="E13" s="136">
        <v>0.625</v>
      </c>
      <c r="F13" s="137">
        <v>0.375</v>
      </c>
      <c r="G13" s="86"/>
      <c r="H13" s="360"/>
      <c r="I13" s="274"/>
      <c r="J13" s="151"/>
      <c r="K13" s="86"/>
      <c r="L13" s="256"/>
      <c r="M13" s="260"/>
      <c r="N13" s="95">
        <f t="shared" si="0"/>
        <v>0</v>
      </c>
      <c r="O13" s="86"/>
      <c r="P13" s="256"/>
      <c r="Q13" s="33"/>
      <c r="R13" s="95"/>
      <c r="S13" s="86"/>
      <c r="T13" s="86"/>
      <c r="U13" s="100"/>
    </row>
    <row r="14" spans="1:21" ht="14" thickBot="1" x14ac:dyDescent="0.2">
      <c r="A14" s="97"/>
      <c r="B14" s="138" t="s">
        <v>97</v>
      </c>
      <c r="C14" s="139"/>
      <c r="D14" s="139"/>
      <c r="E14" s="136">
        <v>0.25</v>
      </c>
      <c r="F14" s="137">
        <v>0.25</v>
      </c>
      <c r="G14" s="86"/>
      <c r="H14" s="270"/>
      <c r="I14" s="274"/>
      <c r="J14" s="151"/>
      <c r="K14" s="86"/>
      <c r="L14" s="256"/>
      <c r="M14" s="260"/>
      <c r="N14" s="95">
        <f t="shared" si="0"/>
        <v>0</v>
      </c>
      <c r="O14" s="86"/>
      <c r="P14" s="256"/>
      <c r="Q14" s="25"/>
      <c r="R14" s="95"/>
      <c r="S14" s="86"/>
      <c r="T14" s="86"/>
      <c r="U14" s="100"/>
    </row>
    <row r="15" spans="1:21" ht="14" thickBot="1" x14ac:dyDescent="0.2">
      <c r="A15" s="97"/>
      <c r="B15" s="138" t="s">
        <v>98</v>
      </c>
      <c r="C15" s="139"/>
      <c r="D15" s="139"/>
      <c r="E15" s="136">
        <v>0.5</v>
      </c>
      <c r="F15" s="137">
        <v>0.25</v>
      </c>
      <c r="G15" s="86"/>
      <c r="H15" s="270"/>
      <c r="I15" s="274"/>
      <c r="J15" s="151"/>
      <c r="K15" s="86"/>
      <c r="L15" s="256"/>
      <c r="M15" s="260"/>
      <c r="N15" s="95">
        <f t="shared" si="0"/>
        <v>0</v>
      </c>
      <c r="O15" s="86"/>
      <c r="P15" s="256"/>
      <c r="Q15" s="25"/>
      <c r="R15" s="95"/>
      <c r="S15" s="86"/>
      <c r="T15" s="86"/>
      <c r="U15" s="100"/>
    </row>
    <row r="16" spans="1:21" ht="14" thickBot="1" x14ac:dyDescent="0.2">
      <c r="A16" s="97"/>
      <c r="B16" s="138" t="s">
        <v>90</v>
      </c>
      <c r="C16" s="139"/>
      <c r="D16" s="139"/>
      <c r="E16" s="136">
        <v>0.5</v>
      </c>
      <c r="F16" s="137">
        <v>0.25</v>
      </c>
      <c r="G16" s="86"/>
      <c r="H16" s="270"/>
      <c r="I16" s="274"/>
      <c r="J16" s="151"/>
      <c r="K16" s="86"/>
      <c r="L16" s="256"/>
      <c r="M16" s="260"/>
      <c r="N16" s="95">
        <f t="shared" si="0"/>
        <v>0</v>
      </c>
      <c r="O16" s="86"/>
      <c r="P16" s="256"/>
      <c r="Q16" s="25"/>
      <c r="R16" s="95"/>
      <c r="S16" s="86"/>
      <c r="T16" s="86"/>
      <c r="U16" s="100"/>
    </row>
    <row r="17" spans="1:21" ht="14" thickBot="1" x14ac:dyDescent="0.2">
      <c r="A17" s="101"/>
      <c r="B17" s="138" t="s">
        <v>135</v>
      </c>
      <c r="C17" s="139"/>
      <c r="D17" s="139"/>
      <c r="E17" s="136">
        <v>0.5</v>
      </c>
      <c r="F17" s="137">
        <v>0.25</v>
      </c>
      <c r="G17" s="86"/>
      <c r="H17" s="270"/>
      <c r="I17" s="274"/>
      <c r="J17" s="151"/>
      <c r="K17" s="86"/>
      <c r="L17" s="256"/>
      <c r="M17" s="260"/>
      <c r="N17" s="95">
        <f t="shared" si="0"/>
        <v>0</v>
      </c>
      <c r="O17" s="86"/>
      <c r="P17" s="256"/>
      <c r="Q17" s="33"/>
      <c r="R17" s="95"/>
      <c r="S17" s="86"/>
      <c r="T17" s="86"/>
      <c r="U17" s="100"/>
    </row>
    <row r="18" spans="1:21" ht="14" thickBot="1" x14ac:dyDescent="0.2">
      <c r="A18" s="101"/>
      <c r="B18" s="138" t="s">
        <v>99</v>
      </c>
      <c r="C18" s="139"/>
      <c r="D18" s="139"/>
      <c r="E18" s="136">
        <v>0.375</v>
      </c>
      <c r="F18" s="137">
        <v>0.1875</v>
      </c>
      <c r="G18" s="86"/>
      <c r="H18" s="270"/>
      <c r="I18" s="274"/>
      <c r="J18" s="151"/>
      <c r="K18" s="86"/>
      <c r="L18" s="256"/>
      <c r="M18" s="260"/>
      <c r="N18" s="95">
        <f t="shared" si="0"/>
        <v>0</v>
      </c>
      <c r="O18" s="86"/>
      <c r="P18" s="256"/>
      <c r="Q18" s="25"/>
      <c r="R18" s="95"/>
      <c r="S18" s="86"/>
      <c r="T18" s="86"/>
      <c r="U18" s="100"/>
    </row>
    <row r="19" spans="1:21" ht="14" thickBot="1" x14ac:dyDescent="0.2">
      <c r="A19" s="101"/>
      <c r="B19" s="138" t="s">
        <v>100</v>
      </c>
      <c r="C19" s="139"/>
      <c r="D19" s="139"/>
      <c r="E19" s="136">
        <v>0.125</v>
      </c>
      <c r="F19" s="137">
        <v>0.125</v>
      </c>
      <c r="G19" s="86"/>
      <c r="H19" s="270"/>
      <c r="I19" s="274"/>
      <c r="J19" s="151"/>
      <c r="K19" s="86"/>
      <c r="L19" s="256"/>
      <c r="M19" s="260"/>
      <c r="N19" s="95">
        <f t="shared" si="0"/>
        <v>0</v>
      </c>
      <c r="O19" s="86"/>
      <c r="P19" s="256"/>
      <c r="Q19" s="25"/>
      <c r="R19" s="95"/>
      <c r="S19" s="86"/>
      <c r="T19" s="86"/>
      <c r="U19" s="100"/>
    </row>
    <row r="20" spans="1:21" ht="14" thickBot="1" x14ac:dyDescent="0.2">
      <c r="A20" s="101"/>
      <c r="B20" s="143" t="s">
        <v>131</v>
      </c>
      <c r="C20" s="139"/>
      <c r="D20" s="139"/>
      <c r="E20" s="136">
        <v>0.125</v>
      </c>
      <c r="F20" s="137">
        <v>0.125</v>
      </c>
      <c r="G20" s="86"/>
      <c r="H20" s="270"/>
      <c r="I20" s="274"/>
      <c r="J20" s="151"/>
      <c r="K20" s="86"/>
      <c r="L20" s="256"/>
      <c r="M20" s="260"/>
      <c r="N20" s="95">
        <f t="shared" si="0"/>
        <v>0</v>
      </c>
      <c r="O20" s="86"/>
      <c r="P20" s="256"/>
      <c r="Q20" s="25"/>
      <c r="R20" s="95"/>
      <c r="S20" s="86"/>
      <c r="T20" s="86"/>
      <c r="U20" s="100"/>
    </row>
    <row r="21" spans="1:21" ht="14" thickBot="1" x14ac:dyDescent="0.2">
      <c r="A21" s="101"/>
      <c r="B21" s="138" t="s">
        <v>136</v>
      </c>
      <c r="C21" s="139"/>
      <c r="D21" s="139"/>
      <c r="E21" s="145">
        <v>0.5</v>
      </c>
      <c r="F21" s="146">
        <v>0.25</v>
      </c>
      <c r="G21" s="86"/>
      <c r="H21" s="270"/>
      <c r="I21" s="274"/>
      <c r="J21" s="151"/>
      <c r="K21" s="86"/>
      <c r="L21" s="256"/>
      <c r="M21" s="260"/>
      <c r="N21" s="95">
        <f t="shared" si="0"/>
        <v>0</v>
      </c>
      <c r="O21" s="86"/>
      <c r="P21" s="256"/>
      <c r="Q21" s="33"/>
      <c r="R21" s="95"/>
      <c r="S21" s="86"/>
      <c r="T21" s="86"/>
      <c r="U21" s="100"/>
    </row>
    <row r="22" spans="1:21" ht="14" thickBot="1" x14ac:dyDescent="0.2">
      <c r="A22" s="101"/>
      <c r="B22" s="138" t="s">
        <v>161</v>
      </c>
      <c r="C22" s="139"/>
      <c r="D22" s="139"/>
      <c r="E22" s="145">
        <v>0.25</v>
      </c>
      <c r="F22" s="146">
        <v>0.25</v>
      </c>
      <c r="G22" s="86"/>
      <c r="H22" s="271"/>
      <c r="I22" s="274"/>
      <c r="J22" s="151"/>
      <c r="K22" s="86"/>
      <c r="L22" s="256"/>
      <c r="M22" s="260"/>
      <c r="N22" s="95">
        <f t="shared" si="0"/>
        <v>0</v>
      </c>
      <c r="O22" s="86"/>
      <c r="P22" s="256"/>
      <c r="Q22" s="25"/>
      <c r="R22" s="95"/>
      <c r="S22" s="86"/>
      <c r="T22" s="86"/>
      <c r="U22" s="100"/>
    </row>
    <row r="23" spans="1:21" ht="14" thickBot="1" x14ac:dyDescent="0.2">
      <c r="A23" s="101"/>
      <c r="B23" s="138"/>
      <c r="C23" s="139"/>
      <c r="D23" s="139"/>
      <c r="E23" s="145"/>
      <c r="F23" s="146"/>
      <c r="G23" s="86"/>
      <c r="H23" s="269"/>
      <c r="I23" s="274"/>
      <c r="J23" s="151"/>
      <c r="K23" s="86"/>
      <c r="L23" s="256"/>
      <c r="M23" s="260"/>
      <c r="N23" s="95">
        <f t="shared" si="0"/>
        <v>0</v>
      </c>
      <c r="O23" s="86"/>
      <c r="P23" s="256"/>
      <c r="Q23" s="25"/>
      <c r="R23" s="95"/>
      <c r="S23" s="86"/>
      <c r="T23" s="86"/>
      <c r="U23" s="100"/>
    </row>
    <row r="24" spans="1:21" ht="14" thickBot="1" x14ac:dyDescent="0.2">
      <c r="A24" s="101"/>
      <c r="B24" s="138"/>
      <c r="C24" s="139"/>
      <c r="D24" s="139"/>
      <c r="E24" s="136"/>
      <c r="F24" s="137"/>
      <c r="G24" s="86"/>
      <c r="H24" s="271"/>
      <c r="I24" s="279"/>
      <c r="J24" s="151"/>
      <c r="K24" s="86"/>
      <c r="L24" s="256"/>
      <c r="M24" s="260"/>
      <c r="N24" s="95">
        <f t="shared" si="0"/>
        <v>0</v>
      </c>
      <c r="O24" s="86"/>
      <c r="P24" s="256"/>
      <c r="Q24" s="25"/>
      <c r="R24" s="95"/>
      <c r="S24" s="86"/>
      <c r="T24" s="86"/>
      <c r="U24" s="100"/>
    </row>
    <row r="25" spans="1:21" ht="14" thickBot="1" x14ac:dyDescent="0.2">
      <c r="A25" s="101"/>
      <c r="B25" s="138"/>
      <c r="C25" s="139"/>
      <c r="D25" s="139"/>
      <c r="E25" s="136"/>
      <c r="F25" s="137"/>
      <c r="G25" s="86"/>
      <c r="H25" s="271"/>
      <c r="I25" s="274"/>
      <c r="J25" s="151"/>
      <c r="K25" s="86"/>
      <c r="L25" s="256"/>
      <c r="M25" s="260"/>
      <c r="N25" s="151">
        <v>0</v>
      </c>
      <c r="O25" s="86"/>
      <c r="P25" s="256"/>
      <c r="Q25" s="25"/>
      <c r="R25" s="95"/>
      <c r="S25" s="86"/>
      <c r="T25" s="86"/>
      <c r="U25" s="100"/>
    </row>
    <row r="26" spans="1:21" ht="14" thickBot="1" x14ac:dyDescent="0.2">
      <c r="A26" s="101"/>
      <c r="B26" s="138"/>
      <c r="C26" s="139"/>
      <c r="D26" s="139"/>
      <c r="E26" s="136"/>
      <c r="F26" s="137"/>
      <c r="G26" s="86"/>
      <c r="H26" s="271"/>
      <c r="I26" s="274"/>
      <c r="J26" s="151"/>
      <c r="K26" s="86"/>
      <c r="L26" s="256"/>
      <c r="M26" s="260"/>
      <c r="N26" s="95">
        <f t="shared" si="0"/>
        <v>0</v>
      </c>
      <c r="O26" s="86"/>
      <c r="P26" s="256"/>
      <c r="Q26" s="25"/>
      <c r="R26" s="95"/>
      <c r="S26" s="86"/>
      <c r="T26" s="86"/>
      <c r="U26" s="100"/>
    </row>
    <row r="27" spans="1:21" ht="14" thickBot="1" x14ac:dyDescent="0.2">
      <c r="A27" s="101"/>
      <c r="B27" s="138"/>
      <c r="C27" s="139"/>
      <c r="D27" s="139"/>
      <c r="E27" s="145"/>
      <c r="F27" s="146"/>
      <c r="G27" s="86"/>
      <c r="H27" s="271"/>
      <c r="I27" s="274"/>
      <c r="J27" s="151"/>
      <c r="K27" s="86"/>
      <c r="L27" s="256"/>
      <c r="M27" s="260"/>
      <c r="N27" s="95">
        <f t="shared" si="0"/>
        <v>0</v>
      </c>
      <c r="O27" s="86"/>
      <c r="P27" s="256"/>
      <c r="Q27" s="25"/>
      <c r="R27" s="95"/>
      <c r="S27" s="86"/>
      <c r="T27" s="86"/>
      <c r="U27" s="100"/>
    </row>
    <row r="28" spans="1:21" ht="14" thickBot="1" x14ac:dyDescent="0.2">
      <c r="A28" s="101"/>
      <c r="B28" s="143"/>
      <c r="C28" s="139"/>
      <c r="D28" s="139"/>
      <c r="E28" s="136"/>
      <c r="F28" s="137"/>
      <c r="G28" s="86"/>
      <c r="H28" s="269"/>
      <c r="I28" s="274"/>
      <c r="J28" s="151"/>
      <c r="K28" s="86"/>
      <c r="L28" s="256"/>
      <c r="M28" s="260"/>
      <c r="N28" s="95">
        <f t="shared" si="0"/>
        <v>0</v>
      </c>
      <c r="O28" s="86"/>
      <c r="P28" s="256"/>
      <c r="Q28" s="33"/>
      <c r="R28" s="95"/>
      <c r="S28" s="86"/>
      <c r="T28" s="86"/>
      <c r="U28" s="100"/>
    </row>
    <row r="29" spans="1:21" ht="15" customHeight="1" thickBot="1" x14ac:dyDescent="0.2">
      <c r="A29" s="101"/>
      <c r="B29" s="498"/>
      <c r="C29" s="499"/>
      <c r="D29" s="500"/>
      <c r="E29" s="136"/>
      <c r="F29" s="137"/>
      <c r="G29" s="86"/>
      <c r="H29" s="272"/>
      <c r="I29" s="274"/>
      <c r="J29" s="151"/>
      <c r="K29" s="86"/>
      <c r="L29" s="256"/>
      <c r="M29" s="260"/>
      <c r="N29" s="95">
        <f t="shared" si="0"/>
        <v>0</v>
      </c>
      <c r="O29" s="86"/>
      <c r="P29" s="256"/>
      <c r="Q29" s="25"/>
      <c r="R29" s="95"/>
      <c r="S29" s="86"/>
      <c r="T29" s="86"/>
      <c r="U29" s="100"/>
    </row>
    <row r="30" spans="1:21" ht="14" thickBot="1" x14ac:dyDescent="0.2">
      <c r="A30" s="101"/>
      <c r="B30" s="138"/>
      <c r="C30" s="139"/>
      <c r="D30" s="139"/>
      <c r="E30" s="136"/>
      <c r="F30" s="137"/>
      <c r="G30" s="86"/>
      <c r="H30" s="265"/>
      <c r="I30" s="274"/>
      <c r="J30" s="151"/>
      <c r="K30" s="86"/>
      <c r="L30" s="256"/>
      <c r="M30" s="260"/>
      <c r="N30" s="95">
        <f t="shared" si="0"/>
        <v>0</v>
      </c>
      <c r="O30" s="86"/>
      <c r="P30" s="256"/>
      <c r="Q30" s="25"/>
      <c r="R30" s="95"/>
      <c r="S30" s="86"/>
      <c r="T30" s="86"/>
      <c r="U30" s="102"/>
    </row>
    <row r="31" spans="1:21" ht="14" thickBot="1" x14ac:dyDescent="0.2">
      <c r="A31" s="101"/>
      <c r="B31" s="1"/>
      <c r="C31" s="1"/>
      <c r="D31" s="1"/>
      <c r="E31" s="145"/>
      <c r="F31" s="146"/>
      <c r="G31" s="86"/>
      <c r="H31" s="265"/>
      <c r="I31" s="153"/>
      <c r="J31" s="151"/>
      <c r="K31" s="86"/>
      <c r="L31" s="256"/>
      <c r="M31" s="260"/>
      <c r="N31" s="95">
        <f t="shared" si="0"/>
        <v>0</v>
      </c>
      <c r="O31" s="86"/>
      <c r="P31" s="256"/>
      <c r="Q31" s="25"/>
      <c r="R31" s="95"/>
      <c r="S31" s="86"/>
      <c r="T31" s="86"/>
      <c r="U31" s="102"/>
    </row>
    <row r="32" spans="1:21" ht="14" thickBot="1" x14ac:dyDescent="0.2">
      <c r="A32" s="101"/>
      <c r="B32" s="143"/>
      <c r="C32" s="139"/>
      <c r="D32" s="139"/>
      <c r="E32" s="136"/>
      <c r="F32" s="137"/>
      <c r="G32" s="86"/>
      <c r="H32" s="265"/>
      <c r="I32" s="153"/>
      <c r="J32" s="151"/>
      <c r="K32" s="86"/>
      <c r="L32" s="326"/>
      <c r="M32" s="263"/>
      <c r="N32" s="95">
        <f t="shared" si="0"/>
        <v>0</v>
      </c>
      <c r="O32" s="86"/>
      <c r="P32" s="256"/>
      <c r="Q32" s="260"/>
      <c r="R32" s="95"/>
      <c r="S32" s="86"/>
      <c r="T32" s="86"/>
      <c r="U32" s="102"/>
    </row>
    <row r="33" spans="1:21" ht="15" customHeight="1" thickBot="1" x14ac:dyDescent="0.2">
      <c r="A33" s="101"/>
      <c r="B33" s="498"/>
      <c r="C33" s="499"/>
      <c r="D33" s="500"/>
      <c r="E33" s="136"/>
      <c r="F33" s="137"/>
      <c r="G33" s="86"/>
      <c r="H33" s="268"/>
      <c r="I33" s="150"/>
      <c r="J33" s="95"/>
      <c r="K33" s="86"/>
      <c r="L33" s="266"/>
      <c r="M33" s="98"/>
      <c r="N33" s="95"/>
      <c r="O33" s="86"/>
      <c r="P33" s="256"/>
      <c r="Q33" s="260"/>
      <c r="R33" s="95"/>
      <c r="S33" s="86"/>
      <c r="T33" s="86"/>
      <c r="U33" s="102"/>
    </row>
    <row r="34" spans="1:21" ht="14" thickBot="1" x14ac:dyDescent="0.2">
      <c r="A34" s="101"/>
      <c r="B34" s="602"/>
      <c r="C34" s="602"/>
      <c r="D34" s="602"/>
      <c r="E34" s="136"/>
      <c r="F34" s="137"/>
      <c r="G34" s="86"/>
      <c r="H34" s="152"/>
      <c r="I34" s="150"/>
      <c r="J34" s="95"/>
      <c r="K34" s="86"/>
      <c r="L34" s="99"/>
      <c r="M34" s="98"/>
      <c r="N34" s="95"/>
      <c r="O34" s="86"/>
      <c r="P34" s="264"/>
      <c r="Q34" s="98"/>
      <c r="R34" s="95"/>
      <c r="S34" s="86"/>
      <c r="T34" s="86"/>
      <c r="U34" s="102"/>
    </row>
    <row r="35" spans="1:21" ht="14" thickBot="1" x14ac:dyDescent="0.2">
      <c r="A35" s="103"/>
      <c r="B35" s="603"/>
      <c r="C35" s="603"/>
      <c r="D35" s="603"/>
      <c r="E35" s="145"/>
      <c r="F35" s="146"/>
      <c r="G35" s="86"/>
      <c r="H35" s="104"/>
      <c r="I35" s="105"/>
      <c r="J35" s="106"/>
      <c r="K35" s="86"/>
      <c r="L35" s="107"/>
      <c r="M35" s="108"/>
      <c r="N35" s="109"/>
      <c r="O35" s="86"/>
      <c r="P35" s="107"/>
      <c r="Q35" s="108"/>
      <c r="R35" s="109"/>
      <c r="S35" s="86"/>
      <c r="T35" s="86"/>
      <c r="U35" s="110"/>
    </row>
    <row r="36" spans="1:21" ht="14" thickBot="1" x14ac:dyDescent="0.2">
      <c r="A36" s="111"/>
      <c r="B36" s="111"/>
      <c r="C36" s="111"/>
      <c r="D36" s="147"/>
      <c r="E36" s="148"/>
      <c r="F36" s="149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</row>
    <row r="37" spans="1:21" ht="13" thickBot="1" x14ac:dyDescent="0.2">
      <c r="A37" s="111"/>
      <c r="B37" s="111"/>
      <c r="C37" s="111" t="s">
        <v>81</v>
      </c>
      <c r="D37" s="111"/>
      <c r="E37" s="112"/>
      <c r="F37" s="112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x14ac:dyDescent="0.15">
      <c r="A38" s="564" t="s">
        <v>86</v>
      </c>
      <c r="B38" s="565"/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5"/>
      <c r="O38" s="565"/>
      <c r="P38" s="565"/>
      <c r="Q38" s="565"/>
      <c r="R38" s="565"/>
      <c r="S38" s="565"/>
      <c r="T38" s="565"/>
      <c r="U38" s="566"/>
    </row>
    <row r="39" spans="1:21" x14ac:dyDescent="0.15">
      <c r="A39" s="567"/>
      <c r="B39" s="568"/>
      <c r="C39" s="568"/>
      <c r="D39" s="568"/>
      <c r="E39" s="568"/>
      <c r="F39" s="568"/>
      <c r="G39" s="568"/>
      <c r="H39" s="568"/>
      <c r="I39" s="568"/>
      <c r="J39" s="568"/>
      <c r="K39" s="568"/>
      <c r="L39" s="568"/>
      <c r="M39" s="568"/>
      <c r="N39" s="568"/>
      <c r="O39" s="568"/>
      <c r="P39" s="568"/>
      <c r="Q39" s="568"/>
      <c r="R39" s="568"/>
      <c r="S39" s="568"/>
      <c r="T39" s="568"/>
      <c r="U39" s="569"/>
    </row>
    <row r="40" spans="1:21" x14ac:dyDescent="0.15">
      <c r="A40" s="567"/>
      <c r="B40" s="568"/>
      <c r="C40" s="568"/>
      <c r="D40" s="568"/>
      <c r="E40" s="568"/>
      <c r="F40" s="568"/>
      <c r="G40" s="568"/>
      <c r="H40" s="568"/>
      <c r="I40" s="568"/>
      <c r="J40" s="568"/>
      <c r="K40" s="568"/>
      <c r="L40" s="568"/>
      <c r="M40" s="568"/>
      <c r="N40" s="568"/>
      <c r="O40" s="568"/>
      <c r="P40" s="568"/>
      <c r="Q40" s="568"/>
      <c r="R40" s="568"/>
      <c r="S40" s="568"/>
      <c r="T40" s="568"/>
      <c r="U40" s="569"/>
    </row>
    <row r="41" spans="1:21" ht="13" thickBot="1" x14ac:dyDescent="0.2">
      <c r="A41" s="570"/>
      <c r="B41" s="571"/>
      <c r="C41" s="571"/>
      <c r="D41" s="571"/>
      <c r="E41" s="571"/>
      <c r="F41" s="571"/>
      <c r="G41" s="571"/>
      <c r="H41" s="571"/>
      <c r="I41" s="571"/>
      <c r="J41" s="571"/>
      <c r="K41" s="571"/>
      <c r="L41" s="571"/>
      <c r="M41" s="571"/>
      <c r="N41" s="571"/>
      <c r="O41" s="571"/>
      <c r="P41" s="571"/>
      <c r="Q41" s="571"/>
      <c r="R41" s="571"/>
      <c r="S41" s="571"/>
      <c r="T41" s="571"/>
      <c r="U41" s="572"/>
    </row>
  </sheetData>
  <mergeCells count="17">
    <mergeCell ref="B35:D35"/>
    <mergeCell ref="A38:U41"/>
    <mergeCell ref="M1:U6"/>
    <mergeCell ref="A1:L1"/>
    <mergeCell ref="B33:D33"/>
    <mergeCell ref="A2:B2"/>
    <mergeCell ref="M7:N7"/>
    <mergeCell ref="B8:D8"/>
    <mergeCell ref="E7:F7"/>
    <mergeCell ref="I7:J7"/>
    <mergeCell ref="D2:F2"/>
    <mergeCell ref="G2:L2"/>
    <mergeCell ref="D3:E3"/>
    <mergeCell ref="I3:L3"/>
    <mergeCell ref="A3:B3"/>
    <mergeCell ref="B29:D29"/>
    <mergeCell ref="B34:D34"/>
  </mergeCells>
  <phoneticPr fontId="26" type="noConversion"/>
  <pageMargins left="0.25" right="0.25" top="0.25" bottom="0.25" header="0.3" footer="0.3"/>
  <pageSetup orientation="landscape" r:id="rId1"/>
  <extLst>
    <ext xmlns:mx="http://schemas.microsoft.com/office/mac/excel/2008/main" uri="{64002731-A6B0-56B0-2670-7721B7C09600}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-0.249977111117893"/>
  </sheetPr>
  <dimension ref="A1:M35"/>
  <sheetViews>
    <sheetView view="pageLayout" workbookViewId="0">
      <selection activeCell="B19" sqref="B19"/>
    </sheetView>
  </sheetViews>
  <sheetFormatPr baseColWidth="10" defaultColWidth="8.83203125" defaultRowHeight="12" x14ac:dyDescent="0.15"/>
  <cols>
    <col min="1" max="1" width="8.83203125" style="47"/>
    <col min="2" max="3" width="14.33203125" style="47" customWidth="1"/>
    <col min="4" max="4" width="18.33203125" style="47" customWidth="1"/>
    <col min="5" max="16384" width="8.83203125" style="47"/>
  </cols>
  <sheetData>
    <row r="1" spans="1:13" ht="14" thickBot="1" x14ac:dyDescent="0.2">
      <c r="A1" s="611" t="s">
        <v>82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3"/>
    </row>
    <row r="2" spans="1:13" ht="13" x14ac:dyDescent="0.15">
      <c r="A2" s="625" t="s">
        <v>70</v>
      </c>
      <c r="B2" s="626"/>
      <c r="C2" s="614" t="str">
        <f>'SPEC HISTORY'!C2</f>
        <v>OHPD4184</v>
      </c>
      <c r="D2" s="615"/>
      <c r="E2" s="616" t="s">
        <v>71</v>
      </c>
      <c r="F2" s="617"/>
      <c r="G2" s="618"/>
      <c r="H2" s="619" t="s">
        <v>157</v>
      </c>
      <c r="I2" s="620"/>
      <c r="J2" s="620"/>
      <c r="K2" s="620"/>
      <c r="L2" s="620"/>
      <c r="M2" s="621"/>
    </row>
    <row r="3" spans="1:13" ht="14" thickBot="1" x14ac:dyDescent="0.2">
      <c r="A3" s="600" t="s">
        <v>72</v>
      </c>
      <c r="B3" s="601"/>
      <c r="C3" s="622" t="str">
        <f>'SPEC HISTORY'!C3</f>
        <v>BACK ON THE BLOCK CUT OUT BLAZER DRESS</v>
      </c>
      <c r="D3" s="623"/>
      <c r="E3" s="596" t="s">
        <v>73</v>
      </c>
      <c r="F3" s="597"/>
      <c r="G3" s="125"/>
      <c r="H3" s="125"/>
      <c r="I3" s="126"/>
      <c r="J3" s="598" t="s">
        <v>159</v>
      </c>
      <c r="K3" s="599"/>
      <c r="L3" s="599"/>
      <c r="M3" s="624"/>
    </row>
    <row r="4" spans="1:13" ht="14" thickBot="1" x14ac:dyDescent="0.2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ht="42" x14ac:dyDescent="0.15">
      <c r="A5" s="61"/>
      <c r="B5" s="604" t="s">
        <v>66</v>
      </c>
      <c r="C5" s="605"/>
      <c r="D5" s="605"/>
      <c r="E5" s="62" t="s">
        <v>67</v>
      </c>
      <c r="F5" s="63" t="s">
        <v>68</v>
      </c>
      <c r="G5" s="341">
        <v>0</v>
      </c>
      <c r="H5" s="341">
        <v>2</v>
      </c>
      <c r="I5" s="341">
        <v>4</v>
      </c>
      <c r="J5" s="342">
        <v>6</v>
      </c>
      <c r="K5" s="64">
        <v>8</v>
      </c>
      <c r="L5" s="64">
        <v>10</v>
      </c>
      <c r="M5" s="64">
        <v>12</v>
      </c>
    </row>
    <row r="6" spans="1:13" ht="14" thickBot="1" x14ac:dyDescent="0.2">
      <c r="A6" s="68"/>
      <c r="B6" s="69" t="s">
        <v>83</v>
      </c>
      <c r="C6" s="69"/>
      <c r="D6" s="69"/>
      <c r="E6" s="70"/>
      <c r="F6" s="71"/>
      <c r="G6" s="343"/>
      <c r="H6" s="343"/>
      <c r="I6" s="343"/>
      <c r="J6" s="344"/>
      <c r="K6" s="72"/>
      <c r="L6" s="72"/>
      <c r="M6" s="72"/>
    </row>
    <row r="7" spans="1:13" ht="14" thickBot="1" x14ac:dyDescent="0.2">
      <c r="A7" s="67"/>
      <c r="B7" s="140" t="s">
        <v>94</v>
      </c>
      <c r="C7" s="141"/>
      <c r="D7" s="141"/>
      <c r="E7" s="134">
        <v>0</v>
      </c>
      <c r="F7" s="135">
        <v>0</v>
      </c>
      <c r="G7" s="345">
        <f t="shared" ref="G7:I8" si="0">+H7-0</f>
        <v>0</v>
      </c>
      <c r="H7" s="345">
        <f t="shared" si="0"/>
        <v>0</v>
      </c>
      <c r="I7" s="345">
        <f t="shared" si="0"/>
        <v>0</v>
      </c>
      <c r="J7" s="359">
        <v>0</v>
      </c>
      <c r="K7" s="115">
        <f t="shared" ref="K7:M8" si="1">J7+0</f>
        <v>0</v>
      </c>
      <c r="L7" s="115">
        <f t="shared" si="1"/>
        <v>0</v>
      </c>
      <c r="M7" s="115">
        <f t="shared" si="1"/>
        <v>0</v>
      </c>
    </row>
    <row r="8" spans="1:13" ht="14" thickBot="1" x14ac:dyDescent="0.2">
      <c r="A8" s="65"/>
      <c r="B8" s="142" t="s">
        <v>95</v>
      </c>
      <c r="C8" s="133"/>
      <c r="D8" s="133"/>
      <c r="E8" s="136">
        <v>0.125</v>
      </c>
      <c r="F8" s="137">
        <v>0.125</v>
      </c>
      <c r="G8" s="345">
        <f t="shared" si="0"/>
        <v>0</v>
      </c>
      <c r="H8" s="345">
        <f t="shared" si="0"/>
        <v>0</v>
      </c>
      <c r="I8" s="345">
        <f t="shared" si="0"/>
        <v>0</v>
      </c>
      <c r="J8" s="359"/>
      <c r="K8" s="115">
        <f t="shared" si="1"/>
        <v>0</v>
      </c>
      <c r="L8" s="115">
        <f t="shared" si="1"/>
        <v>0</v>
      </c>
      <c r="M8" s="115">
        <f t="shared" si="1"/>
        <v>0</v>
      </c>
    </row>
    <row r="9" spans="1:13" ht="14" thickBot="1" x14ac:dyDescent="0.2">
      <c r="A9" s="65"/>
      <c r="B9" s="143" t="s">
        <v>96</v>
      </c>
      <c r="C9" s="144"/>
      <c r="D9" s="144"/>
      <c r="E9" s="136">
        <v>0.625</v>
      </c>
      <c r="F9" s="137">
        <v>0.625</v>
      </c>
      <c r="G9" s="345">
        <f t="shared" ref="G9:I10" si="2">H9-1</f>
        <v>-3</v>
      </c>
      <c r="H9" s="345">
        <f t="shared" si="2"/>
        <v>-2</v>
      </c>
      <c r="I9" s="345">
        <f t="shared" si="2"/>
        <v>-1</v>
      </c>
      <c r="J9" s="267"/>
      <c r="K9" s="115">
        <f t="shared" ref="K9:M10" si="3">J9+1</f>
        <v>1</v>
      </c>
      <c r="L9" s="115">
        <f t="shared" si="3"/>
        <v>2</v>
      </c>
      <c r="M9" s="115">
        <f t="shared" si="3"/>
        <v>3</v>
      </c>
    </row>
    <row r="10" spans="1:13" ht="14" thickBot="1" x14ac:dyDescent="0.2">
      <c r="A10" s="65"/>
      <c r="B10" s="138" t="s">
        <v>101</v>
      </c>
      <c r="C10" s="139"/>
      <c r="D10" s="139"/>
      <c r="E10" s="136">
        <v>0.625</v>
      </c>
      <c r="F10" s="137">
        <v>0.375</v>
      </c>
      <c r="G10" s="345">
        <f t="shared" si="2"/>
        <v>-3</v>
      </c>
      <c r="H10" s="345">
        <f t="shared" si="2"/>
        <v>-2</v>
      </c>
      <c r="I10" s="345">
        <f t="shared" si="2"/>
        <v>-1</v>
      </c>
      <c r="J10" s="360"/>
      <c r="K10" s="115">
        <f t="shared" si="3"/>
        <v>1</v>
      </c>
      <c r="L10" s="115">
        <f t="shared" si="3"/>
        <v>2</v>
      </c>
      <c r="M10" s="115">
        <f t="shared" si="3"/>
        <v>3</v>
      </c>
    </row>
    <row r="11" spans="1:13" ht="14" thickBot="1" x14ac:dyDescent="0.2">
      <c r="A11" s="65"/>
      <c r="B11" s="138" t="s">
        <v>97</v>
      </c>
      <c r="C11" s="139"/>
      <c r="D11" s="139"/>
      <c r="E11" s="136">
        <v>0.25</v>
      </c>
      <c r="F11" s="137">
        <v>0.25</v>
      </c>
      <c r="G11" s="345">
        <f t="shared" ref="G11:I12" si="4">H11-1/4</f>
        <v>-0.75</v>
      </c>
      <c r="H11" s="345">
        <f t="shared" si="4"/>
        <v>-0.5</v>
      </c>
      <c r="I11" s="345">
        <f t="shared" si="4"/>
        <v>-0.25</v>
      </c>
      <c r="J11" s="270"/>
      <c r="K11" s="115">
        <f t="shared" ref="K11:M12" si="5">J11+1/4</f>
        <v>0.25</v>
      </c>
      <c r="L11" s="115">
        <f t="shared" si="5"/>
        <v>0.5</v>
      </c>
      <c r="M11" s="115">
        <f t="shared" si="5"/>
        <v>0.75</v>
      </c>
    </row>
    <row r="12" spans="1:13" ht="14" thickBot="1" x14ac:dyDescent="0.2">
      <c r="A12" s="65"/>
      <c r="B12" s="138" t="s">
        <v>98</v>
      </c>
      <c r="C12" s="139"/>
      <c r="D12" s="139"/>
      <c r="E12" s="136">
        <v>0.5</v>
      </c>
      <c r="F12" s="137">
        <v>0.25</v>
      </c>
      <c r="G12" s="345">
        <f t="shared" si="4"/>
        <v>-0.75</v>
      </c>
      <c r="H12" s="345">
        <f t="shared" si="4"/>
        <v>-0.5</v>
      </c>
      <c r="I12" s="345">
        <f t="shared" si="4"/>
        <v>-0.25</v>
      </c>
      <c r="J12" s="270"/>
      <c r="K12" s="115">
        <f t="shared" si="5"/>
        <v>0.25</v>
      </c>
      <c r="L12" s="115">
        <f t="shared" si="5"/>
        <v>0.5</v>
      </c>
      <c r="M12" s="115">
        <f t="shared" si="5"/>
        <v>0.75</v>
      </c>
    </row>
    <row r="13" spans="1:13" ht="14" thickBot="1" x14ac:dyDescent="0.2">
      <c r="A13" s="65"/>
      <c r="B13" s="138" t="s">
        <v>90</v>
      </c>
      <c r="C13" s="139"/>
      <c r="D13" s="139"/>
      <c r="E13" s="136">
        <v>0.5</v>
      </c>
      <c r="F13" s="137">
        <v>0.25</v>
      </c>
      <c r="G13" s="345">
        <f t="shared" ref="G13:I14" si="6">H13-1.5</f>
        <v>-4.5</v>
      </c>
      <c r="H13" s="345">
        <f t="shared" si="6"/>
        <v>-3</v>
      </c>
      <c r="I13" s="345">
        <f t="shared" si="6"/>
        <v>-1.5</v>
      </c>
      <c r="J13" s="270"/>
      <c r="K13" s="115">
        <f t="shared" ref="K13:M14" si="7">J13+1.5</f>
        <v>1.5</v>
      </c>
      <c r="L13" s="115">
        <f t="shared" si="7"/>
        <v>3</v>
      </c>
      <c r="M13" s="115">
        <f t="shared" si="7"/>
        <v>4.5</v>
      </c>
    </row>
    <row r="14" spans="1:13" ht="14" thickBot="1" x14ac:dyDescent="0.2">
      <c r="A14" s="65"/>
      <c r="B14" s="138" t="s">
        <v>135</v>
      </c>
      <c r="C14" s="139"/>
      <c r="D14" s="139"/>
      <c r="E14" s="136">
        <v>0.5</v>
      </c>
      <c r="F14" s="137">
        <v>0.25</v>
      </c>
      <c r="G14" s="345">
        <f t="shared" si="6"/>
        <v>-4.5</v>
      </c>
      <c r="H14" s="345">
        <f t="shared" si="6"/>
        <v>-3</v>
      </c>
      <c r="I14" s="345">
        <f t="shared" si="6"/>
        <v>-1.5</v>
      </c>
      <c r="J14" s="270"/>
      <c r="K14" s="115">
        <f t="shared" si="7"/>
        <v>1.5</v>
      </c>
      <c r="L14" s="115">
        <f t="shared" si="7"/>
        <v>3</v>
      </c>
      <c r="M14" s="115">
        <f t="shared" si="7"/>
        <v>4.5</v>
      </c>
    </row>
    <row r="15" spans="1:13" ht="14" thickBot="1" x14ac:dyDescent="0.2">
      <c r="A15" s="65"/>
      <c r="B15" s="138" t="s">
        <v>99</v>
      </c>
      <c r="C15" s="139"/>
      <c r="D15" s="139"/>
      <c r="E15" s="136">
        <v>0.375</v>
      </c>
      <c r="F15" s="137">
        <v>0.1875</v>
      </c>
      <c r="G15" s="358">
        <f>H15-1/4</f>
        <v>-1</v>
      </c>
      <c r="H15" s="358">
        <f>I15-1/4</f>
        <v>-0.75</v>
      </c>
      <c r="I15" s="345">
        <f>J15-1/2</f>
        <v>-0.5</v>
      </c>
      <c r="J15" s="270"/>
      <c r="K15" s="115">
        <f>J15+1/2</f>
        <v>0.5</v>
      </c>
      <c r="L15" s="115">
        <f>K15+1/2</f>
        <v>1</v>
      </c>
      <c r="M15" s="115">
        <f>L15+1/2</f>
        <v>1.5</v>
      </c>
    </row>
    <row r="16" spans="1:13" ht="14" thickBot="1" x14ac:dyDescent="0.2">
      <c r="A16" s="65"/>
      <c r="B16" s="138" t="s">
        <v>100</v>
      </c>
      <c r="C16" s="139"/>
      <c r="D16" s="139"/>
      <c r="E16" s="136">
        <v>0.125</v>
      </c>
      <c r="F16" s="137">
        <v>0.125</v>
      </c>
      <c r="G16" s="346">
        <f t="shared" ref="G16:I17" si="8">H16-1/8</f>
        <v>-0.375</v>
      </c>
      <c r="H16" s="346">
        <f t="shared" si="8"/>
        <v>-0.25</v>
      </c>
      <c r="I16" s="346">
        <f t="shared" si="8"/>
        <v>-0.125</v>
      </c>
      <c r="J16" s="270"/>
      <c r="K16" s="115">
        <f t="shared" ref="K16:M17" si="9">J16+1/4</f>
        <v>0.25</v>
      </c>
      <c r="L16" s="115">
        <f t="shared" si="9"/>
        <v>0.5</v>
      </c>
      <c r="M16" s="115">
        <f t="shared" si="9"/>
        <v>0.75</v>
      </c>
    </row>
    <row r="17" spans="1:13" ht="14" thickBot="1" x14ac:dyDescent="0.2">
      <c r="A17" s="65"/>
      <c r="B17" s="143" t="s">
        <v>131</v>
      </c>
      <c r="C17" s="139"/>
      <c r="D17" s="139"/>
      <c r="E17" s="136">
        <v>0.125</v>
      </c>
      <c r="F17" s="137">
        <v>0.125</v>
      </c>
      <c r="G17" s="346">
        <f t="shared" si="8"/>
        <v>-0.375</v>
      </c>
      <c r="H17" s="346">
        <f t="shared" si="8"/>
        <v>-0.25</v>
      </c>
      <c r="I17" s="346">
        <f t="shared" si="8"/>
        <v>-0.125</v>
      </c>
      <c r="J17" s="270"/>
      <c r="K17" s="115">
        <f t="shared" si="9"/>
        <v>0.25</v>
      </c>
      <c r="L17" s="115">
        <f t="shared" si="9"/>
        <v>0.5</v>
      </c>
      <c r="M17" s="115">
        <f t="shared" si="9"/>
        <v>0.75</v>
      </c>
    </row>
    <row r="18" spans="1:13" ht="14" thickBot="1" x14ac:dyDescent="0.2">
      <c r="A18" s="65"/>
      <c r="B18" s="138" t="s">
        <v>136</v>
      </c>
      <c r="C18" s="139"/>
      <c r="D18" s="139"/>
      <c r="E18" s="145">
        <v>0.5</v>
      </c>
      <c r="F18" s="146">
        <v>0.25</v>
      </c>
      <c r="G18" s="345">
        <f>H18-1.5</f>
        <v>-4.5</v>
      </c>
      <c r="H18" s="345">
        <f>I18-1.5</f>
        <v>-3</v>
      </c>
      <c r="I18" s="345">
        <f>J18-1.5</f>
        <v>-1.5</v>
      </c>
      <c r="J18" s="270"/>
      <c r="K18" s="115">
        <f>J18+1.5</f>
        <v>1.5</v>
      </c>
      <c r="L18" s="115">
        <f>K18+1.5</f>
        <v>3</v>
      </c>
      <c r="M18" s="115">
        <f>L18+1.5</f>
        <v>4.5</v>
      </c>
    </row>
    <row r="19" spans="1:13" ht="14" thickBot="1" x14ac:dyDescent="0.2">
      <c r="A19" s="65"/>
      <c r="B19" s="138" t="s">
        <v>161</v>
      </c>
      <c r="C19" s="139"/>
      <c r="D19" s="139"/>
      <c r="E19" s="145">
        <v>0.25</v>
      </c>
      <c r="F19" s="146">
        <v>0.25</v>
      </c>
      <c r="G19" s="345">
        <f t="shared" ref="G19:I19" si="10">H19-1/4</f>
        <v>-0.75</v>
      </c>
      <c r="H19" s="345">
        <f t="shared" si="10"/>
        <v>-0.5</v>
      </c>
      <c r="I19" s="345">
        <f t="shared" si="10"/>
        <v>-0.25</v>
      </c>
      <c r="J19" s="270"/>
      <c r="K19" s="115">
        <f t="shared" ref="K19:M19" si="11">J19+1/4</f>
        <v>0.25</v>
      </c>
      <c r="L19" s="115">
        <f t="shared" si="11"/>
        <v>0.5</v>
      </c>
      <c r="M19" s="115">
        <f t="shared" si="11"/>
        <v>0.75</v>
      </c>
    </row>
    <row r="20" spans="1:13" ht="14" thickBot="1" x14ac:dyDescent="0.2">
      <c r="A20" s="65"/>
      <c r="B20" s="138"/>
      <c r="C20" s="139"/>
      <c r="D20" s="139"/>
      <c r="E20" s="145"/>
      <c r="F20" s="146"/>
      <c r="G20" s="337"/>
      <c r="H20" s="352"/>
      <c r="I20" s="352"/>
      <c r="J20" s="349"/>
      <c r="K20" s="337"/>
      <c r="L20" s="115"/>
      <c r="M20" s="261"/>
    </row>
    <row r="21" spans="1:13" ht="14" thickBot="1" x14ac:dyDescent="0.2">
      <c r="A21" s="65"/>
      <c r="B21" s="138"/>
      <c r="C21" s="139"/>
      <c r="D21" s="139"/>
      <c r="E21" s="136"/>
      <c r="F21" s="137"/>
      <c r="G21" s="337"/>
      <c r="H21" s="352"/>
      <c r="I21" s="352"/>
      <c r="J21" s="349"/>
      <c r="K21" s="337"/>
      <c r="L21" s="115"/>
      <c r="M21" s="119"/>
    </row>
    <row r="22" spans="1:13" ht="14" thickBot="1" x14ac:dyDescent="0.2">
      <c r="A22" s="65"/>
      <c r="B22" s="138"/>
      <c r="C22" s="139"/>
      <c r="D22" s="139"/>
      <c r="E22" s="136"/>
      <c r="F22" s="137"/>
      <c r="G22" s="338"/>
      <c r="H22" s="353"/>
      <c r="I22" s="353"/>
      <c r="J22" s="348"/>
      <c r="K22" s="338"/>
      <c r="L22" s="261"/>
      <c r="M22" s="120"/>
    </row>
    <row r="23" spans="1:13" ht="14" thickBot="1" x14ac:dyDescent="0.2">
      <c r="A23" s="65"/>
      <c r="B23" s="138"/>
      <c r="C23" s="139"/>
      <c r="D23" s="139"/>
      <c r="E23" s="136"/>
      <c r="F23" s="137"/>
      <c r="G23" s="337"/>
      <c r="H23" s="352"/>
      <c r="I23" s="352"/>
      <c r="J23" s="349"/>
      <c r="K23" s="337"/>
      <c r="L23" s="115"/>
      <c r="M23" s="119"/>
    </row>
    <row r="24" spans="1:13" ht="14" thickBot="1" x14ac:dyDescent="0.2">
      <c r="A24" s="65"/>
      <c r="B24" s="138"/>
      <c r="C24" s="139"/>
      <c r="D24" s="139"/>
      <c r="E24" s="145"/>
      <c r="F24" s="146"/>
      <c r="G24" s="337"/>
      <c r="H24" s="352"/>
      <c r="I24" s="352"/>
      <c r="J24" s="349"/>
      <c r="K24" s="337"/>
      <c r="L24" s="115"/>
      <c r="M24" s="119"/>
    </row>
    <row r="25" spans="1:13" ht="14" thickBot="1" x14ac:dyDescent="0.2">
      <c r="A25" s="65"/>
      <c r="B25" s="143"/>
      <c r="C25" s="139"/>
      <c r="D25" s="139"/>
      <c r="E25" s="136"/>
      <c r="F25" s="137"/>
      <c r="G25" s="337"/>
      <c r="H25" s="354"/>
      <c r="I25" s="354"/>
      <c r="J25" s="349"/>
      <c r="K25" s="337"/>
      <c r="L25" s="115"/>
      <c r="M25" s="120"/>
    </row>
    <row r="26" spans="1:13" ht="14" thickBot="1" x14ac:dyDescent="0.2">
      <c r="A26" s="65"/>
      <c r="B26" s="498"/>
      <c r="C26" s="499"/>
      <c r="D26" s="500"/>
      <c r="E26" s="136"/>
      <c r="F26" s="137"/>
      <c r="G26" s="337"/>
      <c r="H26" s="354"/>
      <c r="I26" s="354"/>
      <c r="J26" s="349"/>
      <c r="K26" s="337"/>
      <c r="L26" s="115"/>
      <c r="M26" s="119"/>
    </row>
    <row r="27" spans="1:13" ht="14" thickBot="1" x14ac:dyDescent="0.2">
      <c r="A27" s="65"/>
      <c r="B27" s="138"/>
      <c r="C27" s="139"/>
      <c r="D27" s="139"/>
      <c r="E27" s="136"/>
      <c r="F27" s="137"/>
      <c r="G27" s="337"/>
      <c r="H27" s="352"/>
      <c r="I27" s="352"/>
      <c r="J27" s="349"/>
      <c r="K27" s="337"/>
      <c r="L27" s="115"/>
      <c r="M27" s="120"/>
    </row>
    <row r="28" spans="1:13" ht="14" thickBot="1" x14ac:dyDescent="0.2">
      <c r="A28" s="65"/>
      <c r="B28" s="1"/>
      <c r="C28" s="1"/>
      <c r="D28" s="1"/>
      <c r="E28" s="145"/>
      <c r="F28" s="146"/>
      <c r="G28" s="338"/>
      <c r="H28" s="352"/>
      <c r="I28" s="352"/>
      <c r="J28" s="348"/>
      <c r="K28" s="338"/>
      <c r="L28" s="261"/>
      <c r="M28" s="261"/>
    </row>
    <row r="29" spans="1:13" ht="14" thickBot="1" x14ac:dyDescent="0.2">
      <c r="A29" s="65"/>
      <c r="B29" s="143"/>
      <c r="C29" s="139"/>
      <c r="D29" s="139"/>
      <c r="E29" s="136"/>
      <c r="F29" s="137"/>
      <c r="G29" s="338"/>
      <c r="H29" s="353"/>
      <c r="I29" s="353"/>
      <c r="J29" s="348"/>
      <c r="K29" s="338"/>
      <c r="L29" s="261"/>
      <c r="M29" s="120"/>
    </row>
    <row r="30" spans="1:13" ht="14" thickBot="1" x14ac:dyDescent="0.2">
      <c r="A30" s="65"/>
      <c r="B30" s="498"/>
      <c r="C30" s="499"/>
      <c r="D30" s="500"/>
      <c r="E30" s="136"/>
      <c r="F30" s="137"/>
      <c r="G30" s="337"/>
      <c r="H30" s="352"/>
      <c r="I30" s="352"/>
      <c r="J30" s="350"/>
      <c r="K30" s="115"/>
      <c r="L30" s="115"/>
      <c r="M30" s="119"/>
    </row>
    <row r="31" spans="1:13" ht="13" x14ac:dyDescent="0.15">
      <c r="A31" s="65"/>
      <c r="B31" s="609"/>
      <c r="C31" s="609"/>
      <c r="D31" s="609"/>
      <c r="E31" s="116"/>
      <c r="F31" s="117"/>
      <c r="G31" s="118"/>
      <c r="H31" s="355"/>
      <c r="I31" s="355"/>
      <c r="J31" s="351"/>
      <c r="K31" s="118"/>
      <c r="L31" s="120"/>
      <c r="M31" s="120"/>
    </row>
    <row r="32" spans="1:13" ht="14" thickBot="1" x14ac:dyDescent="0.2">
      <c r="A32" s="66"/>
      <c r="B32" s="610"/>
      <c r="C32" s="610"/>
      <c r="D32" s="610"/>
      <c r="E32" s="121"/>
      <c r="F32" s="122"/>
      <c r="G32" s="123"/>
      <c r="H32" s="356"/>
      <c r="I32" s="357"/>
      <c r="J32" s="347"/>
      <c r="K32" s="123"/>
      <c r="L32" s="124"/>
      <c r="M32" s="124"/>
    </row>
    <row r="33" spans="1:13" ht="14" thickBot="1" x14ac:dyDescent="0.2">
      <c r="A33" s="51"/>
      <c r="B33" s="49"/>
      <c r="C33" s="49"/>
      <c r="D33" s="49"/>
      <c r="E33" s="55"/>
      <c r="F33" s="55"/>
      <c r="G33" s="60"/>
      <c r="H33" s="56"/>
      <c r="I33" s="56"/>
      <c r="J33" s="56"/>
      <c r="K33" s="56"/>
      <c r="L33" s="56"/>
      <c r="M33" s="57"/>
    </row>
    <row r="34" spans="1:13" ht="15" thickTop="1" thickBot="1" x14ac:dyDescent="0.2">
      <c r="A34" s="51"/>
      <c r="B34" s="606" t="s">
        <v>84</v>
      </c>
      <c r="C34" s="607"/>
      <c r="D34" s="607"/>
      <c r="E34" s="607"/>
      <c r="F34" s="607"/>
      <c r="G34" s="607"/>
      <c r="H34" s="607"/>
      <c r="I34" s="607"/>
      <c r="J34" s="607"/>
      <c r="K34" s="607"/>
      <c r="L34" s="607"/>
      <c r="M34" s="608"/>
    </row>
    <row r="35" spans="1:13" ht="13" thickTop="1" x14ac:dyDescent="0.15"/>
  </sheetData>
  <mergeCells count="15">
    <mergeCell ref="A1:M1"/>
    <mergeCell ref="C2:D2"/>
    <mergeCell ref="E2:G2"/>
    <mergeCell ref="H2:M2"/>
    <mergeCell ref="C3:D3"/>
    <mergeCell ref="E3:F3"/>
    <mergeCell ref="J3:M3"/>
    <mergeCell ref="A3:B3"/>
    <mergeCell ref="A2:B2"/>
    <mergeCell ref="B5:D5"/>
    <mergeCell ref="B34:M34"/>
    <mergeCell ref="B31:D31"/>
    <mergeCell ref="B32:D32"/>
    <mergeCell ref="B30:D30"/>
    <mergeCell ref="B26:D26"/>
  </mergeCells>
  <phoneticPr fontId="26" type="noConversion"/>
  <pageMargins left="0.25" right="0.25" top="0.25" bottom="0.25" header="0.3" footer="0.3"/>
  <pageSetup orientation="landscape"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PAGE</vt:lpstr>
      <vt:lpstr>BOM</vt:lpstr>
      <vt:lpstr>BOM (2)</vt:lpstr>
      <vt:lpstr>PATTERN CARD</vt:lpstr>
      <vt:lpstr>SWATCHES</vt:lpstr>
      <vt:lpstr>LABELS AND PACKAGING</vt:lpstr>
      <vt:lpstr>CONSTRUCTION</vt:lpstr>
      <vt:lpstr>SPEC SHEET</vt:lpstr>
      <vt:lpstr>FIT COMMENTS</vt:lpstr>
      <vt:lpstr>FIT PHOTOS</vt:lpstr>
      <vt:lpstr>GRADES</vt:lpstr>
      <vt:lpstr>SPEC HISTORY</vt:lpstr>
      <vt:lpstr>FINAL 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Poonam McPhee</dc:creator>
  <cp:lastModifiedBy>Lisa Burke</cp:lastModifiedBy>
  <cp:lastPrinted>2020-02-16T22:01:28Z</cp:lastPrinted>
  <dcterms:created xsi:type="dcterms:W3CDTF">2018-12-12T18:00:26Z</dcterms:created>
  <dcterms:modified xsi:type="dcterms:W3CDTF">2021-05-10T22:40:31Z</dcterms:modified>
</cp:coreProperties>
</file>